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28800" windowHeight="14120"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CO36" i="10"/>
  <c r="CO37" i="10" s="1"/>
  <c r="CO38" i="10" s="1"/>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<sst xmlns="http://schemas.openxmlformats.org/spreadsheetml/2006/main" count="1121" uniqueCount="553">
  <si>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</si>
  <si>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</si>
  <si>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</si>
  <si>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</si>
  <si>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</si>
  <si>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</si>
  <si>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</si>
  <si>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</si>
  <si>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</si>
  <si>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</si>
  <si>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</si>
  <si>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</si>
  <si>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</si>
  <si>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</si>
  <si>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</si>
  <si>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</si>
  <si>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</si>
  <si>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</si>
  <si>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</si>
  <si>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</si>
  <si>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</si>
  <si>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</si>
  <si>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</si>
  <si>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</si>
  <si>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</si>
  <si>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</si>
  <si>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</si>
  <si>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</si>
  <si>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</si>
  <si>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</si>
  <si>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</si>
  <si>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</si>
  <si>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</si>
  <si>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</si>
  <si>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</si>
  <si>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</si>
  <si>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</si>
  <si>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</si>
  <si>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</si>
  <si>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</si>
  <si>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</si>
  <si>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</si>
  <si>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</si>
  <si>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</si>
  <si>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</si>
  <si>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</si>
  <si>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</si>
  <si>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</si>
  <si>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</si>
  <si>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</si>
  <si>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</si>
  <si>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</si>
  <si>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</si>
  <si>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</si>
  <si>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</si>
  <si>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</si>
  <si>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</si>
  <si>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</si>
  <si>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</si>
  <si>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</si>
  <si>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</si>
  <si>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</si>
  <si>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</si>
  <si>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</si>
  <si>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</si>
  <si>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</si>
  <si>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</si>
  <si>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</si>
  <si>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</si>
  <si>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</si>
  <si>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</si>
  <si>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</si>
  <si>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</si>
  <si>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</si>
  <si>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</si>
  <si>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</si>
  <si>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</si>
  <si>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</si>
  <si>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</si>
  <si>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</si>
  <si>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</si>
  <si>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</si>
  <si>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</si>
  <si>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</si>
  <si>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</si>
  <si>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</si>
  <si>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</si>
  <si>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</si>
  <si>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</si>
  <si>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</si>
  <si>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</si>
  <si>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</si>
  <si>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</si>
  <si>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</si>
  <si>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逗子市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</si>
  <si>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</si>
  <si>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</si>
  <si>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</si>
  <si>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</si>
  <si>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</si>
  <si>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</si>
  <si>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</si>
  <si>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</si>
  <si>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</si>
  <si>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</si>
  <si>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</si>
  <si>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</si>
  <si>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</si>
  <si>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</si>
  <si>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</si>
  <si>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</si>
  <si>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</si>
  <si>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</si>
  <si>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</si>
  <si>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</si>
  <si>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</si>
  <si>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</si>
  <si>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</si>
  <si>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</si>
  <si>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</si>
  <si>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</si>
  <si>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</si>
  <si>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</si>
  <si>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</si>
  <si>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</si>
  <si>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</si>
  <si>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</si>
  <si>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</si>
  <si>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</si>
  <si>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</si>
  <si>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</si>
  <si>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</si>
  <si>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</si>
  <si>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</si>
  <si>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</si>
  <si>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</si>
  <si>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</si>
  <si>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</si>
  <si>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</si>
  <si>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</si>
  <si>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</si>
  <si>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</si>
  <si>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</si>
  <si>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</si>
  <si>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</si>
  <si>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</si>
  <si>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</si>
  <si>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</si>
  <si>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</si>
  <si>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</si>
  <si>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</si>
  <si>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</si>
  <si>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</si>
  <si>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</si>
  <si>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</si>
  <si>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</si>
  <si>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</si>
  <si>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</si>
  <si>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</si>
  <si>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</si>
  <si>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</si>
  <si>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</si>
  <si>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</si>
  <si>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</si>
  <si>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</si>
  <si>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</si>
  <si>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</si>
  <si>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</si>
  <si>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</si>
  <si>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</si>
  <si>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</si>
  <si>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</si>
  <si>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</si>
  <si>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</si>
  <si>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</si>
  <si>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</si>
  <si>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</si>
  <si>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</si>
  <si>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</si>
  <si>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</si>
  <si>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</si>
  <si>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</si>
  <si>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</si>
  <si>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</si>
  <si>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</si>
  <si>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</si>
  <si>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</si>
  <si>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</si>
  <si>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</si>
  <si>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</si>
  <si>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</si>
  <si>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</si>
  <si>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</si>
  <si>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</si>
  <si>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</si>
  <si>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</si>
  <si>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</si>
  <si>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</si>
  <si>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</si>
  <si>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</si>
  <si>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</si>
  <si>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</si>
  <si>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神奈川県逗子市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</si>
  <si>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</si>
  <si>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</si>
  <si>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</si>
  <si>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</si>
  <si>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</si>
  <si>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</si>
  <si>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</si>
  <si>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</si>
  <si>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</si>
  <si>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</si>
  <si>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</si>
  <si>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</si>
  <si>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</si>
  <si>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</si>
  <si>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</si>
  <si>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</si>
  <si>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</si>
  <si>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</si>
  <si>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</si>
  <si>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</si>
  <si>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</si>
  <si>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</si>
  <si>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</si>
  <si>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</si>
  <si>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</si>
  <si>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</si>
  <si>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</si>
  <si>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</si>
  <si>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</si>
  <si>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</si>
  <si>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</si>
  <si>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</si>
  <si>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</si>
  <si>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</si>
  <si>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</si>
  <si>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</si>
  <si>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</si>
  <si>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</si>
  <si>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</si>
  <si>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</si>
  <si>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</si>
  <si>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</si>
  <si>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</si>
  <si>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</si>
  <si>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</si>
  <si>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</si>
  <si>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</si>
  <si>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</si>
  <si>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</si>
  <si>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</si>
  <si>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</si>
  <si>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</si>
  <si>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</si>
  <si>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</si>
  <si>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</si>
  <si>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</si>
  <si>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</si>
  <si>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</si>
  <si>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</si>
  <si>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</si>
  <si>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</si>
  <si>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</si>
  <si>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</si>
  <si>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</si>
  <si>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</si>
  <si>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</si>
  <si>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</si>
  <si>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</si>
  <si>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</si>
  <si>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</si>
  <si>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</si>
  <si>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</si>
  <si>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</si>
  <si>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</si>
  <si>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</si>
  <si>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</si>
  <si>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</si>
  <si>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</si>
  <si>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</si>
  <si>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</si>
  <si>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</si>
  <si>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</si>
  <si>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</si>
  <si>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</si>
  <si>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</si>
  <si>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</si>
  <si>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</si>
  <si>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</si>
  <si>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</si>
  <si>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</si>
  <si>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</si>
  <si>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</si>
  <si>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</si>
  <si>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</si>
  <si>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</si>
  <si>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</si>
  <si>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</si>
  <si>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</si>
  <si>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</si>
  <si>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</si>
  <si>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</si>
  <si>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</si>
  <si>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</si>
  <si>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</si>
  <si>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</si>
  <si>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</si>
  <si>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</si>
  <si>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</si>
  <si>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</si>
  <si>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</si>
  <si>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</si>
  <si>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</si>
  <si>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</si>
  <si>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</si>
  <si>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</si>
  <si>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</si>
  <si>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</si>
  <si>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</si>
  <si>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</si>
  <si>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</si>
  <si>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</si>
  <si>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</si>
  <si>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</si>
  <si>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</si>
  <si>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</si>
  <si>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</si>
  <si>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</si>
  <si>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</si>
  <si>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</si>
  <si>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</si>
  <si>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</si>
  <si>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</si>
  <si>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</si>
  <si>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</si>
  <si>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</si>
  <si>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</si>
  <si>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</si>
  <si>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</si>
  <si>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</si>
  <si>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</si>
  <si>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</si>
  <si>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</si>
  <si>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</si>
  <si>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</si>
  <si>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</si>
  <si>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</si>
  <si>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</si>
  <si>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</si>
  <si>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</si>
  <si>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</si>
  <si>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神奈川県逗子市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</si>
  <si>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</si>
  <si>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</si>
  <si>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</si>
  <si>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</si>
  <si>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</si>
  <si>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</si>
  <si>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</si>
  <si>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</si>
  <si>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</si>
  <si>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</si>
  <si>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</si>
  <si>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</si>
  <si>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</si>
  <si>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</si>
  <si>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</si>
  <si>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</si>
  <si>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</si>
  <si>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</si>
  <si>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</si>
  <si>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</si>
  <si>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</si>
  <si>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</si>
  <si>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</si>
  <si>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</si>
  <si>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</si>
  <si>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</si>
  <si>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</si>
  <si>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</si>
  <si>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</si>
  <si>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</si>
  <si>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</si>
  <si>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</si>
  <si>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</si>
  <si>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</si>
  <si>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</si>
  <si>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</si>
  <si>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</si>
  <si>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</si>
  <si>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</si>
  <si>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</si>
  <si>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</si>
  <si>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</si>
  <si>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</si>
  <si>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</si>
  <si>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</si>
  <si>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</si>
  <si>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</si>
  <si>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</si>
  <si>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</si>
  <si>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</si>
  <si>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</si>
  <si>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</si>
  <si>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</si>
  <si>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</si>
  <si>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</si>
  <si>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</si>
  <si>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</si>
  <si>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</si>
  <si>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</si>
  <si>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</si>
  <si>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</si>
  <si>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</si>
  <si>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</si>
  <si>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</si>
  <si>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</si>
  <si>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</si>
  <si>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</si>
  <si>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</si>
  <si>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</si>
  <si>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</si>
  <si>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</si>
  <si>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</si>
  <si>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</si>
  <si>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</si>
  <si>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</si>
  <si>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</si>
  <si>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</si>
  <si>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</si>
  <si>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</si>
  <si>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</si>
  <si>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</si>
  <si>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</si>
  <si>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</si>
  <si>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</si>
  <si>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</si>
  <si>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</si>
  <si>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</si>
  <si>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</si>
  <si>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</si>
  <si>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</si>
  <si>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</si>
  <si>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</si>
  <si>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</si>
  <si>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</si>
  <si>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</si>
  <si>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</si>
  <si>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</si>
  <si>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</si>
  <si>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</si>
  <si>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</si>
  <si>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</si>
  <si>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</si>
  <si>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</si>
  <si>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</si>
  <si>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</si>
  <si>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</si>
  <si>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</si>
  <si>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</si>
  <si>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</si>
  <si>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</si>
  <si>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</si>
  <si>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</si>
  <si>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</si>
  <si>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</si>
  <si>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</si>
  <si>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</si>
  <si>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</si>
  <si>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</si>
  <si>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</si>
  <si>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</si>
  <si>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</si>
  <si>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</si>
  <si>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</si>
  <si>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</si>
  <si>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</si>
  <si>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</si>
  <si>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</si>
  <si>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</si>
  <si>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</si>
  <si>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</si>
  <si>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</si>
  <si>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</si>
  <si>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</si>
  <si>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</si>
  <si>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</si>
  <si>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</si>
  <si>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</si>
  <si>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</si>
  <si>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</si>
  <si>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</si>
  <si>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</si>
  <si>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</si>
  <si>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</si>
  <si>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</si>
  <si>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</si>
  <si>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</si>
  <si>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</si>
  <si>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</si>
  <si>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</si>
  <si>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</si>
  <si>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</si>
  <si>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</si>
  <si>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</si>
  <si>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</si>
  <si>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</si>
  <si>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</si>
  <si>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</si>
  <si>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</si>
  <si>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</si>
  <si>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</si>
  <si>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</si>
  <si>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</si>
  <si>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</si>
  <si>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</si>
  <si>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</si>
  <si>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</si>
  <si>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</si>
  <si>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</si>
  <si>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</si>
  <si>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</si>
  <si>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</si>
  <si>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</si>
  <si>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</si>
  <si>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</si>
  <si>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下水道事業会計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</si>
  <si>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</si>
  <si>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</si>
  <si>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</si>
  <si>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</si>
  <si>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</si>
  <si>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</si>
  <si>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</si>
  <si>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</si>
  <si>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</si>
  <si>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</si>
  <si>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神奈川県後期高齢者医療広域連合一般会計</t>
    <rPh sb="0" eb="15">
      <t>カナガワケンコウキコウレイシャイリョウコウイキレンゴウ</t>
    </rPh>
    <rPh sb="15" eb="19">
      <t>イッパンカイケイ</t>
    </rPh>
    <phoneticPr fontId="2"/>
  </si>
  <si>
    <t>神奈川県後期高齢者医療広域連合事業会計</t>
    <rPh sb="15" eb="17">
      <t>ジギョウ</t>
    </rPh>
    <phoneticPr fontId="2"/>
  </si>
  <si>
    <t>（株）パブリックサービス</t>
    <rPh sb="1" eb="2">
      <t>カブ</t>
    </rPh>
    <phoneticPr fontId="2"/>
  </si>
  <si>
    <t>逗子市土地開発公社</t>
    <rPh sb="0" eb="9">
      <t>ズシシトチカイハツコウシャ</t>
    </rPh>
    <phoneticPr fontId="2"/>
  </si>
  <si>
    <t>（公財）逗葉地域医療センター</t>
    <rPh sb="1" eb="3">
      <t>コウザイ</t>
    </rPh>
    <rPh sb="4" eb="10">
      <t>ズヨウチイキイリョウ</t>
    </rPh>
    <phoneticPr fontId="2"/>
  </si>
  <si>
    <t>（公財）かながわ健康財団</t>
    <rPh sb="8" eb="12">
      <t>ケンコウザイダン</t>
    </rPh>
    <phoneticPr fontId="2"/>
  </si>
  <si>
    <t>（公財）かながわ海岸美化財団</t>
    <rPh sb="8" eb="14">
      <t>カイガンビカザイダン</t>
    </rPh>
    <phoneticPr fontId="2"/>
  </si>
  <si>
    <t>〇</t>
    <phoneticPr fontId="2"/>
  </si>
  <si>
    <t>公共公益施設整備基金</t>
    <rPh sb="0" eb="2">
      <t>コウキョウ</t>
    </rPh>
    <rPh sb="2" eb="4">
      <t>コウエキ</t>
    </rPh>
    <rPh sb="4" eb="6">
      <t>シセツ</t>
    </rPh>
    <rPh sb="6" eb="8">
      <t>セイビ</t>
    </rPh>
    <rPh sb="8" eb="10">
      <t>キキン</t>
    </rPh>
    <phoneticPr fontId="5"/>
  </si>
  <si>
    <t>みんなで乗り越える新型コロナウイルス感染症対策基金</t>
    <rPh sb="4" eb="5">
      <t>ノ</t>
    </rPh>
    <rPh sb="6" eb="7">
      <t>コ</t>
    </rPh>
    <rPh sb="9" eb="11">
      <t>シンガタ</t>
    </rPh>
    <rPh sb="18" eb="21">
      <t>カンセンショウ</t>
    </rPh>
    <rPh sb="21" eb="23">
      <t>タイサク</t>
    </rPh>
    <rPh sb="23" eb="25">
      <t>キキン</t>
    </rPh>
    <phoneticPr fontId="2"/>
  </si>
  <si>
    <t>みどり基金</t>
    <rPh sb="3" eb="5">
      <t>キキン</t>
    </rPh>
    <phoneticPr fontId="2"/>
  </si>
  <si>
    <t>ふるさと基金</t>
    <rPh sb="4" eb="6">
      <t>キキン</t>
    </rPh>
    <phoneticPr fontId="2"/>
  </si>
  <si>
    <t>特定防衛施設周辺整備基金</t>
    <rPh sb="0" eb="2">
      <t>トクテイ</t>
    </rPh>
    <rPh sb="2" eb="4">
      <t>ボウエイ</t>
    </rPh>
    <rPh sb="4" eb="6">
      <t>シセツ</t>
    </rPh>
    <rPh sb="6" eb="8">
      <t>シュウヘン</t>
    </rPh>
    <rPh sb="8" eb="10">
      <t>セイビ</t>
    </rPh>
    <rPh sb="10" eb="12">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</si>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</sst>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C8B7-44A4-B6E4-101D185A59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4698</c:v>
                </c:pt>
                <c:pt idx="1">
                  <c:v>16271</c:v>
                </c:pt>
                <c:pt idx="2">
                  <c:v>21314</c:v>
                </c:pt>
                <c:pt idx="3">
                  <c:v>22649</c:v>
                </c:pt>
                <c:pt idx="4">
                  <c:v>36366</c:v>
                </c:pt>
              </c:numCache>
            </c:numRef>
          </c:val>
          <c:smooth val="0"/>
          <c:extLst>
            <c:ext xmlns:c16="http://schemas.microsoft.com/office/drawing/2014/chart" uri="{C3380CC4-5D6E-409C-BE32-E72D297353CC}">
              <c16:uniqueId val="{00000001-C8B7-44A4-B6E4-101D185A59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10.54</c:v>
                </c:pt>
                <c:pt idx="1">
                  <c:v>13.08</c:v>
                </c:pt>
                <c:pt idx="2">
                  <c:v>17.53</c:v>
                </c:pt>
                <c:pt idx="3">
                  <c:v>15.27</c:v>
                </c:pt>
                <c:pt idx="4">
                  <c:v>10.69</c:v>
                </c:pt>
              </c:numCache>
            </c:numRef>
          </c:val>
          <c:extLst>
            <c:ext xmlns:c16="http://schemas.microsoft.com/office/drawing/2014/chart" uri="{C3380CC4-5D6E-409C-BE32-E72D297353CC}">
              <c16:uniqueId val="{00000000-8A3B-4724-A916-CC97FFA14A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12.89</c:v>
                </c:pt>
                <c:pt idx="1">
                  <c:v>15.41</c:v>
                </c:pt>
                <c:pt idx="2">
                  <c:v>17.88</c:v>
                </c:pt>
                <c:pt idx="3">
                  <c:v>23.4</c:v>
                </c:pt>
                <c:pt idx="4">
                  <c:v>29.19</c:v>
                </c:pt>
              </c:numCache>
            </c:numRef>
          </c:val>
          <c:extLst>
            <c:ext xmlns:c16="http://schemas.microsoft.com/office/drawing/2014/chart" uri="{C3380CC4-5D6E-409C-BE32-E72D297353CC}">
              <c16:uniqueId val="{00000001-8A3B-4724-A916-CC97FFA14A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4.67</c:v>
                </c:pt>
                <c:pt idx="1">
                  <c:v>5.61</c:v>
                </c:pt>
                <c:pt idx="2">
                  <c:v>8.57</c:v>
                </c:pt>
                <c:pt idx="3">
                  <c:v>2.5099999999999998</c:v>
                </c:pt>
                <c:pt idx="4">
                  <c:v>1.96</c:v>
                </c:pt>
              </c:numCache>
            </c:numRef>
          </c:val>
          <c:smooth val="0"/>
          <c:extLst>
            <c:ext xmlns:c16="http://schemas.microsoft.com/office/drawing/2014/chart" uri="{C3380CC4-5D6E-409C-BE32-E72D297353CC}">
              <c16:uniqueId val="{00000002-8A3B-4724-A916-CC97FFA14A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E3-441C-B0C4-B1C8B1FE3F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E3-441C-B0C4-B1C8B1FE3F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E3-441C-B0C4-B1C8B1FE3F6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6E3-441C-B0C4-B1C8B1FE3F6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6E3-441C-B0C4-B1C8B1FE3F6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0.46</c:v>
                </c:pt>
                <c:pt idx="4">
                  <c:v>#N/A</c:v>
                </c:pt>
                <c:pt idx="5">
                  <c:v>0.28000000000000003</c:v>
                </c:pt>
                <c:pt idx="6">
                  <c:v>#N/A</c:v>
                </c:pt>
                <c:pt idx="7">
                  <c:v>0.33</c:v>
                </c:pt>
                <c:pt idx="8">
                  <c:v>#N/A</c:v>
                </c:pt>
                <c:pt idx="9">
                  <c:v>0.34</c:v>
                </c:pt>
              </c:numCache>
            </c:numRef>
          </c:val>
          <c:extLst>
            <c:ext xmlns:c16="http://schemas.microsoft.com/office/drawing/2014/chart" uri="{C3380CC4-5D6E-409C-BE32-E72D297353CC}">
              <c16:uniqueId val="{00000005-86E3-441C-B0C4-B1C8B1FE3F6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0.16</c:v>
                </c:pt>
                <c:pt idx="2">
                  <c:v>#N/A</c:v>
                </c:pt>
                <c:pt idx="3">
                  <c:v>1.21</c:v>
                </c:pt>
                <c:pt idx="4">
                  <c:v>#N/A</c:v>
                </c:pt>
                <c:pt idx="5">
                  <c:v>1.45</c:v>
                </c:pt>
                <c:pt idx="6">
                  <c:v>#N/A</c:v>
                </c:pt>
                <c:pt idx="7">
                  <c:v>1.1499999999999999</c:v>
                </c:pt>
                <c:pt idx="8">
                  <c:v>#N/A</c:v>
                </c:pt>
                <c:pt idx="9">
                  <c:v>0.79</c:v>
                </c:pt>
              </c:numCache>
            </c:numRef>
          </c:val>
          <c:extLst>
            <c:ext xmlns:c16="http://schemas.microsoft.com/office/drawing/2014/chart" uri="{C3380CC4-5D6E-409C-BE32-E72D297353CC}">
              <c16:uniqueId val="{00000006-86E3-441C-B0C4-B1C8B1FE3F6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2.97</c:v>
                </c:pt>
                <c:pt idx="2">
                  <c:v>#N/A</c:v>
                </c:pt>
                <c:pt idx="3">
                  <c:v>4.04</c:v>
                </c:pt>
                <c:pt idx="4">
                  <c:v>#N/A</c:v>
                </c:pt>
                <c:pt idx="5">
                  <c:v>1.92</c:v>
                </c:pt>
                <c:pt idx="6">
                  <c:v>#N/A</c:v>
                </c:pt>
                <c:pt idx="7">
                  <c:v>2.37</c:v>
                </c:pt>
                <c:pt idx="8">
                  <c:v>#N/A</c:v>
                </c:pt>
                <c:pt idx="9">
                  <c:v>1.43</c:v>
                </c:pt>
              </c:numCache>
            </c:numRef>
          </c:val>
          <c:extLst>
            <c:ext xmlns:c16="http://schemas.microsoft.com/office/drawing/2014/chart" uri="{C3380CC4-5D6E-409C-BE32-E72D297353CC}">
              <c16:uniqueId val="{00000007-86E3-441C-B0C4-B1C8B1FE3F6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0.11</c:v>
                </c:pt>
                <c:pt idx="2">
                  <c:v>#N/A</c:v>
                </c:pt>
                <c:pt idx="3">
                  <c:v>1.22</c:v>
                </c:pt>
                <c:pt idx="4">
                  <c:v>#N/A</c:v>
                </c:pt>
                <c:pt idx="5">
                  <c:v>2.39</c:v>
                </c:pt>
                <c:pt idx="6">
                  <c:v>#N/A</c:v>
                </c:pt>
                <c:pt idx="7">
                  <c:v>3.26</c:v>
                </c:pt>
                <c:pt idx="8">
                  <c:v>#N/A</c:v>
                </c:pt>
                <c:pt idx="9">
                  <c:v>5.12</c:v>
                </c:pt>
              </c:numCache>
            </c:numRef>
          </c:val>
          <c:extLst>
            <c:ext xmlns:c16="http://schemas.microsoft.com/office/drawing/2014/chart" uri="{C3380CC4-5D6E-409C-BE32-E72D297353CC}">
              <c16:uniqueId val="{00000008-86E3-441C-B0C4-B1C8B1FE3F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10.54</c:v>
                </c:pt>
                <c:pt idx="2">
                  <c:v>#N/A</c:v>
                </c:pt>
                <c:pt idx="3">
                  <c:v>13.07</c:v>
                </c:pt>
                <c:pt idx="4">
                  <c:v>#N/A</c:v>
                </c:pt>
                <c:pt idx="5">
                  <c:v>17.52</c:v>
                </c:pt>
                <c:pt idx="6">
                  <c:v>#N/A</c:v>
                </c:pt>
                <c:pt idx="7">
                  <c:v>15.26</c:v>
                </c:pt>
                <c:pt idx="8">
                  <c:v>#N/A</c:v>
                </c:pt>
                <c:pt idx="9">
                  <c:v>10.69</c:v>
                </c:pt>
              </c:numCache>
            </c:numRef>
          </c:val>
          <c:extLst>
            <c:ext xmlns:c16="http://schemas.microsoft.com/office/drawing/2014/chart" uri="{C3380CC4-5D6E-409C-BE32-E72D297353CC}">
              <c16:uniqueId val="{00000009-86E3-441C-B0C4-B1C8B1FE3F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1691</c:v>
                </c:pt>
                <c:pt idx="5">
                  <c:v>1486</c:v>
                </c:pt>
                <c:pt idx="8">
                  <c:v>1480</c:v>
                </c:pt>
                <c:pt idx="11">
                  <c:v>1428</c:v>
                </c:pt>
                <c:pt idx="14">
                  <c:v>1422</c:v>
                </c:pt>
              </c:numCache>
            </c:numRef>
          </c:val>
          <c:extLst>
            <c:ext xmlns:c16="http://schemas.microsoft.com/office/drawing/2014/chart" uri="{C3380CC4-5D6E-409C-BE32-E72D297353CC}">
              <c16:uniqueId val="{00000000-C90E-41F0-9692-B630BAE2F7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0E-41F0-9692-B630BAE2F7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0E-41F0-9692-B630BAE2F7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0E-41F0-9692-B630BAE2F7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457</c:v>
                </c:pt>
                <c:pt idx="3">
                  <c:v>253</c:v>
                </c:pt>
                <c:pt idx="6">
                  <c:v>249</c:v>
                </c:pt>
                <c:pt idx="9">
                  <c:v>198</c:v>
                </c:pt>
                <c:pt idx="12">
                  <c:v>205</c:v>
                </c:pt>
              </c:numCache>
            </c:numRef>
          </c:val>
          <c:extLst>
            <c:ext xmlns:c16="http://schemas.microsoft.com/office/drawing/2014/chart" uri="{C3380CC4-5D6E-409C-BE32-E72D297353CC}">
              <c16:uniqueId val="{00000004-C90E-41F0-9692-B630BAE2F7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0E-41F0-9692-B630BAE2F7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0E-41F0-9692-B630BAE2F7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1908</c:v>
                </c:pt>
                <c:pt idx="3">
                  <c:v>1959</c:v>
                </c:pt>
                <c:pt idx="6">
                  <c:v>2030</c:v>
                </c:pt>
                <c:pt idx="9">
                  <c:v>2026</c:v>
                </c:pt>
                <c:pt idx="12">
                  <c:v>2014</c:v>
                </c:pt>
              </c:numCache>
            </c:numRef>
          </c:val>
          <c:extLst>
            <c:ext xmlns:c16="http://schemas.microsoft.com/office/drawing/2014/chart" uri="{C3380CC4-5D6E-409C-BE32-E72D297353CC}">
              <c16:uniqueId val="{00000007-C90E-41F0-9692-B630BAE2F7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674</c:v>
                </c:pt>
                <c:pt idx="2">
                  <c:v>#N/A</c:v>
                </c:pt>
                <c:pt idx="3">
                  <c:v>#N/A</c:v>
                </c:pt>
                <c:pt idx="4">
                  <c:v>726</c:v>
                </c:pt>
                <c:pt idx="5">
                  <c:v>#N/A</c:v>
                </c:pt>
                <c:pt idx="6">
                  <c:v>#N/A</c:v>
                </c:pt>
                <c:pt idx="7">
                  <c:v>799</c:v>
                </c:pt>
                <c:pt idx="8">
                  <c:v>#N/A</c:v>
                </c:pt>
                <c:pt idx="9">
                  <c:v>#N/A</c:v>
                </c:pt>
                <c:pt idx="10">
                  <c:v>796</c:v>
                </c:pt>
                <c:pt idx="11">
                  <c:v>#N/A</c:v>
                </c:pt>
                <c:pt idx="12">
                  <c:v>#N/A</c:v>
                </c:pt>
                <c:pt idx="13">
                  <c:v>797</c:v>
                </c:pt>
                <c:pt idx="14">
                  <c:v>#N/A</c:v>
                </c:pt>
              </c:numCache>
            </c:numRef>
          </c:val>
          <c:smooth val="0"/>
          <c:extLst>
            <c:ext xmlns:c16="http://schemas.microsoft.com/office/drawing/2014/chart" uri="{C3380CC4-5D6E-409C-BE32-E72D297353CC}">
              <c16:uniqueId val="{00000008-C90E-41F0-9692-B630BAE2F7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14323</c:v>
                </c:pt>
                <c:pt idx="5">
                  <c:v>14256</c:v>
                </c:pt>
                <c:pt idx="8">
                  <c:v>14283</c:v>
                </c:pt>
                <c:pt idx="11">
                  <c:v>13909</c:v>
                </c:pt>
                <c:pt idx="14">
                  <c:v>13387</c:v>
                </c:pt>
              </c:numCache>
            </c:numRef>
          </c:val>
          <c:extLst>
            <c:ext xmlns:c16="http://schemas.microsoft.com/office/drawing/2014/chart" uri="{C3380CC4-5D6E-409C-BE32-E72D297353CC}">
              <c16:uniqueId val="{00000000-E360-4D70-9B2E-4DBDF25664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2668</c:v>
                </c:pt>
                <c:pt idx="5">
                  <c:v>2458</c:v>
                </c:pt>
                <c:pt idx="8">
                  <c:v>2288</c:v>
                </c:pt>
                <c:pt idx="11">
                  <c:v>2260</c:v>
                </c:pt>
                <c:pt idx="14">
                  <c:v>2231</c:v>
                </c:pt>
              </c:numCache>
            </c:numRef>
          </c:val>
          <c:extLst>
            <c:ext xmlns:c16="http://schemas.microsoft.com/office/drawing/2014/chart" uri="{C3380CC4-5D6E-409C-BE32-E72D297353CC}">
              <c16:uniqueId val="{00000001-E360-4D70-9B2E-4DBDF25664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3159</c:v>
                </c:pt>
                <c:pt idx="5">
                  <c:v>3663</c:v>
                </c:pt>
                <c:pt idx="8">
                  <c:v>5443</c:v>
                </c:pt>
                <c:pt idx="11">
                  <c:v>6342</c:v>
                </c:pt>
                <c:pt idx="14">
                  <c:v>7154</c:v>
                </c:pt>
              </c:numCache>
            </c:numRef>
          </c:val>
          <c:extLst>
            <c:ext xmlns:c16="http://schemas.microsoft.com/office/drawing/2014/chart" uri="{C3380CC4-5D6E-409C-BE32-E72D297353CC}">
              <c16:uniqueId val="{00000002-E360-4D70-9B2E-4DBDF25664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60-4D70-9B2E-4DBDF25664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60-4D70-9B2E-4DBDF25664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60-4D70-9B2E-4DBDF25664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3537</c:v>
                </c:pt>
                <c:pt idx="3">
                  <c:v>3636</c:v>
                </c:pt>
                <c:pt idx="6">
                  <c:v>3664</c:v>
                </c:pt>
                <c:pt idx="9">
                  <c:v>3546</c:v>
                </c:pt>
                <c:pt idx="12">
                  <c:v>3523</c:v>
                </c:pt>
              </c:numCache>
            </c:numRef>
          </c:val>
          <c:extLst>
            <c:ext xmlns:c16="http://schemas.microsoft.com/office/drawing/2014/chart" uri="{C3380CC4-5D6E-409C-BE32-E72D297353CC}">
              <c16:uniqueId val="{00000006-E360-4D70-9B2E-4DBDF25664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360-4D70-9B2E-4DBDF25664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2074</c:v>
                </c:pt>
                <c:pt idx="3">
                  <c:v>1839</c:v>
                </c:pt>
                <c:pt idx="6">
                  <c:v>1729</c:v>
                </c:pt>
                <c:pt idx="9">
                  <c:v>1835</c:v>
                </c:pt>
                <c:pt idx="12">
                  <c:v>1928</c:v>
                </c:pt>
              </c:numCache>
            </c:numRef>
          </c:val>
          <c:extLst>
            <c:ext xmlns:c16="http://schemas.microsoft.com/office/drawing/2014/chart" uri="{C3380CC4-5D6E-409C-BE32-E72D297353CC}">
              <c16:uniqueId val="{00000008-E360-4D70-9B2E-4DBDF25664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640</c:v>
                </c:pt>
                <c:pt idx="3">
                  <c:v>640</c:v>
                </c:pt>
                <c:pt idx="6">
                  <c:v>640</c:v>
                </c:pt>
                <c:pt idx="9">
                  <c:v>640</c:v>
                </c:pt>
                <c:pt idx="12">
                  <c:v>640</c:v>
                </c:pt>
              </c:numCache>
            </c:numRef>
          </c:val>
          <c:extLst>
            <c:ext xmlns:c16="http://schemas.microsoft.com/office/drawing/2014/chart" uri="{C3380CC4-5D6E-409C-BE32-E72D297353CC}">
              <c16:uniqueId val="{00000009-E360-4D70-9B2E-4DBDF25664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18333</c:v>
                </c:pt>
                <c:pt idx="3">
                  <c:v>17718</c:v>
                </c:pt>
                <c:pt idx="6">
                  <c:v>17391</c:v>
                </c:pt>
                <c:pt idx="9">
                  <c:v>16422</c:v>
                </c:pt>
                <c:pt idx="12">
                  <c:v>15942</c:v>
                </c:pt>
              </c:numCache>
            </c:numRef>
          </c:val>
          <c:extLst>
            <c:ext xmlns:c16="http://schemas.microsoft.com/office/drawing/2014/chart" uri="{C3380CC4-5D6E-409C-BE32-E72D297353CC}">
              <c16:uniqueId val="{0000000A-E360-4D70-9B2E-4DBDF25664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4434</c:v>
                </c:pt>
                <c:pt idx="2">
                  <c:v>#N/A</c:v>
                </c:pt>
                <c:pt idx="3">
                  <c:v>#N/A</c:v>
                </c:pt>
                <c:pt idx="4">
                  <c:v>3456</c:v>
                </c:pt>
                <c:pt idx="5">
                  <c:v>#N/A</c:v>
                </c:pt>
                <c:pt idx="6">
                  <c:v>#N/A</c:v>
                </c:pt>
                <c:pt idx="7">
                  <c:v>1411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60-4D70-9B2E-4DBDF25664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2371</c:v>
                </c:pt>
                <c:pt idx="1">
                  <c:v>3038</c:v>
                </c:pt>
                <c:pt idx="2">
                  <c:v>3865</c:v>
                </c:pt>
              </c:numCache>
            </c:numRef>
          </c:val>
          <c:extLst>
            <c:ext xmlns:c16="http://schemas.microsoft.com/office/drawing/2014/chart" uri="{C3380CC4-5D6E-409C-BE32-E72D297353CC}">
              <c16:uniqueId val="{00000000-6DA4-4403-BFAB-6CD8B559FB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DA4-4403-BFAB-6CD8B559FB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2154</c:v>
                </c:pt>
                <c:pt idx="1">
                  <c:v>2293</c:v>
                </c:pt>
                <c:pt idx="2">
                  <c:v>2277</c:v>
                </c:pt>
              </c:numCache>
            </c:numRef>
          </c:val>
          <c:extLst>
            <c:ext xmlns:c16="http://schemas.microsoft.com/office/drawing/2014/chart" uri="{C3380CC4-5D6E-409C-BE32-E72D297353CC}">
              <c16:uniqueId val="{00000002-6DA4-4403-BFAB-6CD8B559FB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58,510
57,907
17.28
25,755,399
24,254,333
1,415,444
13,239,389
15,941,879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地方消費税交付金が増加したこと等が要因で基準財政収入額が微増したが、臨時財政対策債振替相当額が大幅に減少したこと等で、基準財政需要額が増加したため、財政力指数は、単年度で減少し、３ヵ年平均も減少した。</a:t>
          </a:r>
        </a:p>
        <a:p>
          <a:r>
            <a:rPr kumimoji="1" lang="ja-JP" altLang="en-US" sz="1300">
              <a:latin typeface="ＭＳ Ｐゴシック" panose="020B0600070205080204" pitchFamily="50" charset="-128"/>
              <a:ea typeface="ＭＳ Ｐゴシック" panose="020B0600070205080204" pitchFamily="50" charset="-128"/>
            </a:rPr>
            <a:t>　今後は高齢化による社会保障費の増加、子育て支援や公共施設の老朽化対策等に多くの財源が必要となることが見込まれるため、既存事業も含めた事業実施手法の見直しや歳入確保を通じ、引き続き安定的な財政運営を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ついては、国税収入の増加による地方交付税の追加交付があったことで経常一般財源が増加したことにより大きく減少した。令和４年度については、地方交付税の追加交付があったものの介護保険事業への繰出金等といった経常経費が増加したことより、前年度に比べ大きく増加に転じた。令和５年度については、扶助費や介護保険事業への繰出金等の経常経費の増により、前年度に比べ微増となった。事務事業の見直し、各会計への繰出金の削減等、引き続き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131318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226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41356"/>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62</xdr:row>
      <xdr:rowOff>78232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41356"/>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94996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0813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115333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令和５年度は、新型コロナウイルスワクチン接種事業に係る委託料等が大幅に減少したことによって物件費が減少したことから、人口１人当たり人件費・物件費等の決算額は減少した。</a:t>
          </a:r>
        </a:p>
        <a:p>
          <a:r>
            <a:rPr kumimoji="1" lang="ja-JP" altLang="en-US" sz="1300">
              <a:latin typeface="ＭＳ Ｐゴシック" panose="020B0600070205080204" pitchFamily="50" charset="-128"/>
              <a:ea typeface="ＭＳ Ｐゴシック" panose="020B0600070205080204" pitchFamily="50" charset="-128"/>
            </a:rPr>
            <a:t>　人口１人当たり決算額が類似団体平均を上回っているのは、消防業務及びごみ収集・処理業務等を直営単独で行ってきたこと等によるものと思われる。ごみ収集、その他直営で行ってきた業務は順次民間への委託を進めており、また、ごみ処理については、近隣自治体と連携処理を行い、コスト削減を推進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103544</xdr:rowOff>
    </xdr:from>
    <xdr:to>
      <xdr:col>23</xdr:col>
      <xdr:colOff>133350</xdr:colOff>
      <xdr:row>83</xdr:row>
      <xdr:rowOff>139430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33894"/>
          <a:ext cx="838200" cy="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105919</xdr:rowOff>
    </xdr:from>
    <xdr:to>
      <xdr:col>19</xdr:col>
      <xdr:colOff>133350</xdr:colOff>
      <xdr:row>83</xdr:row>
      <xdr:rowOff>139430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6269"/>
          <a:ext cx="889000" cy="3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160821</xdr:rowOff>
    </xdr:from>
    <xdr:to>
      <xdr:col>15</xdr:col>
      <xdr:colOff>82550</xdr:colOff>
      <xdr:row>83</xdr:row>
      <xdr:rowOff>105919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19721"/>
          <a:ext cx="8890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57806</xdr:rowOff>
    </xdr:from>
    <xdr:to>
      <xdr:col>11</xdr:col>
      <xdr:colOff>31750</xdr:colOff>
      <xdr:row>82</xdr:row>
      <xdr:rowOff>160821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16706"/>
          <a:ext cx="889000" cy="1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52744</xdr:rowOff>
    </xdr:from>
    <xdr:to>
      <xdr:col>23</xdr:col>
      <xdr:colOff>184150</xdr:colOff>
      <xdr:row>83</xdr:row>
      <xdr:rowOff>154344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24821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5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88630</xdr:rowOff>
    </xdr:from>
    <xdr:to>
      <xdr:col>19</xdr:col>
      <xdr:colOff>184150</xdr:colOff>
      <xdr:row>84</xdr:row>
      <xdr:rowOff>18780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3557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0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55119</xdr:rowOff>
    </xdr:from>
    <xdr:to>
      <xdr:col>15</xdr:col>
      <xdr:colOff>133350</xdr:colOff>
      <xdr:row>83</xdr:row>
      <xdr:rowOff>156719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141496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7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110021</xdr:rowOff>
    </xdr:from>
    <xdr:to>
      <xdr:col>11</xdr:col>
      <xdr:colOff>82550</xdr:colOff>
      <xdr:row>83</xdr:row>
      <xdr:rowOff>40171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24948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5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7006</xdr:rowOff>
    </xdr:from>
    <xdr:to>
      <xdr:col>7</xdr:col>
      <xdr:colOff>31750</xdr:colOff>
      <xdr:row>82</xdr:row>
      <xdr:rowOff>108606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職員構成の変動により、５年連続で１００を下回った。今後も近隣他市の状況等を勘案しながら、給与の適正化に努めていく。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132291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8489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11641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04459"/>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87</xdr:row>
      <xdr:rowOff>10584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854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ごみ収集・処理、消防、その他施設運営等を直営、単独で行ってきたことによるものであるが、民間委託推進、デジタル化による業務の効率化等により、適正な職員数の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169651</xdr:rowOff>
    </xdr:from>
    <xdr:to>
      <xdr:col>81</xdr:col>
      <xdr:colOff>44450</xdr:colOff>
      <xdr:row>62</xdr:row>
      <xdr:rowOff>34396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2810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169651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7783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115358</xdr:rowOff>
    </xdr:from>
    <xdr:to>
      <xdr:col>72</xdr:col>
      <xdr:colOff>203200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738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115358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5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155046</xdr:rowOff>
    </xdr:from>
    <xdr:to>
      <xdr:col>81</xdr:col>
      <xdr:colOff>95250</xdr:colOff>
      <xdr:row>62</xdr:row>
      <xdr:rowOff>85196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127123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33778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6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64558</xdr:rowOff>
    </xdr:from>
    <xdr:to>
      <xdr:col>68</xdr:col>
      <xdr:colOff>203200</xdr:colOff>
      <xdr:row>61</xdr:row>
      <xdr:rowOff>166158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150935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算定に用いる分子については、一般会計の元利償還金は減少したが、算入公債費が減少したことにより、分子全体としては微増となった。算定に用いる分母については、標準財政規模が増加したことにより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分子分母ともに増加となったが、分母の増加割合が分子よりも大きかったため、</a:t>
          </a:r>
        </a:p>
        <a:p>
          <a:r>
            <a:rPr kumimoji="1" lang="ja-JP" altLang="en-US" sz="1200">
              <a:latin typeface="ＭＳ Ｐゴシック" panose="020B0600070205080204" pitchFamily="50" charset="-128"/>
              <a:ea typeface="ＭＳ Ｐゴシック" panose="020B0600070205080204" pitchFamily="50" charset="-128"/>
            </a:rPr>
            <a:t>単年度では約</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カ年平均は、令和４年度と変わらず</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ポイントとなった。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引き続き償還額と起債額のバランスを考慮しながら計画的な運用に努める。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84244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113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84244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60113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地方債現在高が減少したことや、財政調整基金等の残高増加により充当可能基金が増加したことなどに起因し、充当可能な財源額が将来負担額を上回ったため、令和４年度に引き続き「－（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今後は老朽化の進む公共施設の改修・更新による地方債残高の増加によって比率の上昇が見込まれるため、これらの指標や他の財政指標の動向に留意し、健全な財政運営の維持に努める必要がある。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47353</xdr:rowOff>
    </xdr:from>
    <xdr:to>
      <xdr:col>72</xdr:col>
      <xdr:colOff>203200</xdr:colOff>
      <xdr:row>15</xdr:row>
      <xdr:rowOff>93073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44765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93073</xdr:rowOff>
    </xdr:from>
    <xdr:to>
      <xdr:col>68</xdr:col>
      <xdr:colOff>152400</xdr:colOff>
      <xdr:row>16</xdr:row>
      <xdr:rowOff>33081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664823"/>
          <a:ext cx="8890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168003</xdr:rowOff>
    </xdr:from>
    <xdr:to>
      <xdr:col>73</xdr:col>
      <xdr:colOff>44450</xdr:colOff>
      <xdr:row>14</xdr:row>
      <xdr:rowOff>98153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3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82930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8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42273</xdr:rowOff>
    </xdr:from>
    <xdr:to>
      <xdr:col>68</xdr:col>
      <xdr:colOff>203200</xdr:colOff>
      <xdr:row>15</xdr:row>
      <xdr:rowOff>143873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128650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68658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58,510
57,907
17.28
25,755,399
24,254,333
1,415,444
13,239,389
15,941,879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域手当の支給率が他団体に比べ高く設定されていること、ごみ収集・処理、消防等を直営単独で行ってきたことが人件費の占める割合が高い要因である。ただし、民間委託の推進により人件費の比率は下降傾向にあったが、令和４年度は退職者数の増や、市長、副市長、教育長の任期満了に伴い退職金が増加し、人件費の比率が上がった。令和５年度は人件費全体として単価は上昇傾向だが、退職金が減少したことから比率は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近年の物価高から今後も人件費の増が見込まれる。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153126</xdr:rowOff>
    </xdr:from>
    <xdr:to>
      <xdr:col>24</xdr:col>
      <xdr:colOff>25400</xdr:colOff>
      <xdr:row>39</xdr:row>
      <xdr:rowOff>99241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6822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113937</xdr:rowOff>
    </xdr:from>
    <xdr:to>
      <xdr:col>19</xdr:col>
      <xdr:colOff>187325</xdr:colOff>
      <xdr:row>39</xdr:row>
      <xdr:rowOff>99241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2903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113937</xdr:rowOff>
    </xdr:from>
    <xdr:to>
      <xdr:col>15</xdr:col>
      <xdr:colOff>98425</xdr:colOff>
      <xdr:row>39</xdr:row>
      <xdr:rowOff>46990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290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40</xdr:row>
      <xdr:rowOff>58420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102326</xdr:rowOff>
    </xdr:from>
    <xdr:to>
      <xdr:col>24</xdr:col>
      <xdr:colOff>76200</xdr:colOff>
      <xdr:row>39</xdr:row>
      <xdr:rowOff>32476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74403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48441</xdr:rowOff>
    </xdr:from>
    <xdr:to>
      <xdr:col>20</xdr:col>
      <xdr:colOff>38100</xdr:colOff>
      <xdr:row>39</xdr:row>
      <xdr:rowOff>150041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134818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21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63137</xdr:rowOff>
    </xdr:from>
    <xdr:to>
      <xdr:col>15</xdr:col>
      <xdr:colOff>149225</xdr:colOff>
      <xdr:row>38</xdr:row>
      <xdr:rowOff>164737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149514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令和４年度は、エネルギー価格の高騰により、公共施設等の光熱水費が大幅に増加したため、比率は上昇した。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令和５年度は新型コロナウイルスワクチン接種事業に係る委託料が大幅に減少したため、比率は下降した。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今後も直営で行っていた業務の委託化を進めているため上昇傾向となる可能性があるが、コスト削減に取り組んでいく。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845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81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17</xdr:row>
      <xdr:rowOff>5842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8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5842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93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令和５年度は施設型給付事業や小児医療費助成事業等の増により、前年度に比して上昇した。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本市は、類似団体を下回って推移しているが、高齢化率が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％を超えていることからさらに上昇していくことが考えられる。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8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92710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8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100330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の主の要因は繰出金であるが、令和３年度は介護保険事業特別会計繰出金において、令和２年度分の介護給付費の清算をしたことで介護給付費繰出金が大きく減少し比率が減少した。令和４年度は、介護保険事業特別会計繰出金の額が例年と同額程度に戻ったことにより、増加し、比率が上昇した。令和５年度は、介護保険事業特別会計繰出金の増により前年と比して比率が上昇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16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377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377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58</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9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直営・単独事業が多く、一部事務組合負担金等の割合が極端に低いため、類似団体平均を大きく下回っている。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令和５年度は下水道事業への繰出金の増により上昇した。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94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34</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年度借入の臨時財政対策債や平成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年度借入の一般廃棄物処理事業債等の償還が終了し、公債費が減少したことから比率は下降した。</a:t>
          </a:r>
        </a:p>
        <a:p>
          <a:r>
            <a:rPr kumimoji="1" lang="ja-JP" altLang="en-US" sz="1300">
              <a:latin typeface="ＭＳ Ｐゴシック" panose="020B0600070205080204" pitchFamily="50" charset="-128"/>
              <a:ea typeface="ＭＳ Ｐゴシック" panose="020B0600070205080204" pitchFamily="50" charset="-128"/>
            </a:rPr>
            <a:t>　公共施設の老朽化対策による市債発行額の増加などにより、元利償還金等の増加が見込まれるが、償還と借入のバランスに留意し比率が減少するよう努めていく。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257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54611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3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令和５年度は地方交付税等の経常一般財源が増加したが、施設型給付事業や小児医療費助成事業等の扶助費の増や介護保険事業特別会計への繰出金の増加により経常経費が増加したため比率が上昇した。</a:t>
          </a:r>
        </a:p>
        <a:p>
          <a:r>
            <a:rPr kumimoji="1" lang="ja-JP" altLang="en-US" sz="1200">
              <a:latin typeface="ＭＳ Ｐゴシック" panose="020B0600070205080204" pitchFamily="50" charset="-128"/>
              <a:ea typeface="ＭＳ Ｐゴシック" panose="020B0600070205080204" pitchFamily="50" charset="-128"/>
            </a:rPr>
            <a:t>　今後については少子高齢化の進展により人口や収入が減少する一方で、扶助費等の経常的な支出がさらに増加していくことが予想されるため、事務事業の見直しや効率化に努めていく必要がある。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167005</xdr:rowOff>
    </xdr:from>
    <xdr:to>
      <xdr:col>82</xdr:col>
      <xdr:colOff>107950</xdr:colOff>
      <xdr:row>77</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9720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75565</xdr:rowOff>
    </xdr:from>
    <xdr:to>
      <xdr:col>78</xdr:col>
      <xdr:colOff>69850</xdr:colOff>
      <xdr:row>76</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62865"/>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75565</xdr:rowOff>
    </xdr:from>
    <xdr:to>
      <xdr:col>73</xdr:col>
      <xdr:colOff>180975</xdr:colOff>
      <xdr:row>76</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6286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78</xdr:row>
      <xdr:rowOff>29845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6863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13336</xdr:rowOff>
    </xdr:from>
    <xdr:to>
      <xdr:col>82</xdr:col>
      <xdr:colOff>158750</xdr:colOff>
      <xdr:row>77</xdr:row>
      <xdr:rowOff>114936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156863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116205</xdr:rowOff>
    </xdr:from>
    <xdr:to>
      <xdr:col>78</xdr:col>
      <xdr:colOff>120650</xdr:colOff>
      <xdr:row>77</xdr:row>
      <xdr:rowOff>46355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24765</xdr:rowOff>
    </xdr:from>
    <xdr:to>
      <xdr:col>74</xdr:col>
      <xdr:colOff>31750</xdr:colOff>
      <xdr:row>74</xdr:row>
      <xdr:rowOff>126365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136542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150495</xdr:rowOff>
    </xdr:from>
    <xdr:to>
      <xdr:col>65</xdr:col>
      <xdr:colOff>53975</xdr:colOff>
      <xdr:row>78</xdr:row>
      <xdr:rowOff>80645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65422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118110</xdr:rowOff>
    </xdr:from>
    <xdr:to>
      <xdr:col>29</xdr:col>
      <xdr:colOff>127000</xdr:colOff>
      <xdr:row>16</xdr:row>
      <xdr:rowOff>145720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8935"/>
          <a:ext cx="647700" cy="2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145720</xdr:rowOff>
    </xdr:from>
    <xdr:to>
      <xdr:col>26</xdr:col>
      <xdr:colOff>50800</xdr:colOff>
      <xdr:row>16</xdr:row>
      <xdr:rowOff>169837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6545"/>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169837</xdr:rowOff>
    </xdr:from>
    <xdr:to>
      <xdr:col>22</xdr:col>
      <xdr:colOff>114300</xdr:colOff>
      <xdr:row>17</xdr:row>
      <xdr:rowOff>3048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0662"/>
          <a:ext cx="698500" cy="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3048</xdr:rowOff>
    </xdr:from>
    <xdr:to>
      <xdr:col>18</xdr:col>
      <xdr:colOff>177800</xdr:colOff>
      <xdr:row>17</xdr:row>
      <xdr:rowOff>35865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5323"/>
          <a:ext cx="698500" cy="32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67310</xdr:rowOff>
    </xdr:from>
    <xdr:to>
      <xdr:col>29</xdr:col>
      <xdr:colOff>177800</xdr:colOff>
      <xdr:row>16</xdr:row>
      <xdr:rowOff>168910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83837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94920</xdr:rowOff>
    </xdr:from>
    <xdr:to>
      <xdr:col>26</xdr:col>
      <xdr:colOff>101600</xdr:colOff>
      <xdr:row>17</xdr:row>
      <xdr:rowOff>25070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35247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119037</xdr:rowOff>
    </xdr:from>
    <xdr:to>
      <xdr:col>22</xdr:col>
      <xdr:colOff>165100</xdr:colOff>
      <xdr:row>17</xdr:row>
      <xdr:rowOff>49187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59364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123698</xdr:rowOff>
    </xdr:from>
    <xdr:to>
      <xdr:col>19</xdr:col>
      <xdr:colOff>38100</xdr:colOff>
      <xdr:row>17</xdr:row>
      <xdr:rowOff>53848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64025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156515</xdr:rowOff>
    </xdr:from>
    <xdr:to>
      <xdr:col>15</xdr:col>
      <xdr:colOff>101600</xdr:colOff>
      <xdr:row>17</xdr:row>
      <xdr:rowOff>86665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96842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228401</xdr:rowOff>
    </xdr:from>
    <xdr:to>
      <xdr:col>29</xdr:col>
      <xdr:colOff>127000</xdr:colOff>
      <xdr:row>35</xdr:row>
      <xdr:rowOff>232548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38751"/>
          <a:ext cx="647700" cy="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213178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3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232548</xdr:rowOff>
    </xdr:from>
    <xdr:to>
      <xdr:col>26</xdr:col>
      <xdr:colOff>50800</xdr:colOff>
      <xdr:row>35</xdr:row>
      <xdr:rowOff>234311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42898"/>
          <a:ext cx="698500" cy="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234311</xdr:rowOff>
    </xdr:from>
    <xdr:to>
      <xdr:col>22</xdr:col>
      <xdr:colOff>114300</xdr:colOff>
      <xdr:row>35</xdr:row>
      <xdr:rowOff>275558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44661"/>
          <a:ext cx="698500" cy="4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275558</xdr:rowOff>
    </xdr:from>
    <xdr:to>
      <xdr:col>18</xdr:col>
      <xdr:colOff>177800</xdr:colOff>
      <xdr:row>35</xdr:row>
      <xdr:rowOff>304884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85908"/>
          <a:ext cx="698500" cy="2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177601</xdr:rowOff>
    </xdr:from>
    <xdr:to>
      <xdr:col>29</xdr:col>
      <xdr:colOff>177800</xdr:colOff>
      <xdr:row>35</xdr:row>
      <xdr:rowOff>279201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22678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3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181748</xdr:rowOff>
    </xdr:from>
    <xdr:to>
      <xdr:col>26</xdr:col>
      <xdr:colOff>101600</xdr:colOff>
      <xdr:row>35</xdr:row>
      <xdr:rowOff>283348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92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293525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60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183511</xdr:rowOff>
    </xdr:from>
    <xdr:to>
      <xdr:col>22</xdr:col>
      <xdr:colOff>165100</xdr:colOff>
      <xdr:row>35</xdr:row>
      <xdr:rowOff>285111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295288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6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224758</xdr:rowOff>
    </xdr:from>
    <xdr:to>
      <xdr:col>19</xdr:col>
      <xdr:colOff>38100</xdr:colOff>
      <xdr:row>35</xdr:row>
      <xdr:rowOff>326358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336535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0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254084</xdr:rowOff>
    </xdr:from>
    <xdr:to>
      <xdr:col>15</xdr:col>
      <xdr:colOff>101600</xdr:colOff>
      <xdr:row>36</xdr:row>
      <xdr:rowOff>12784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340461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5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58,510
57,907
17.28
25,755,399
24,254,333
1,415,444
13,239,389
15,941,879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117164</xdr:rowOff>
    </xdr:from>
    <xdr:to>
      <xdr:col>24</xdr:col>
      <xdr:colOff>63500</xdr:colOff>
      <xdr:row>34</xdr:row>
      <xdr:rowOff>158369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46464"/>
          <a:ext cx="838200" cy="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117164</xdr:rowOff>
    </xdr:from>
    <xdr:to>
      <xdr:col>19</xdr:col>
      <xdr:colOff>177800</xdr:colOff>
      <xdr:row>35</xdr:row>
      <xdr:rowOff>39573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46464"/>
          <a:ext cx="889000" cy="9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39573</xdr:rowOff>
    </xdr:from>
    <xdr:to>
      <xdr:col>15</xdr:col>
      <xdr:colOff>50800</xdr:colOff>
      <xdr:row>35</xdr:row>
      <xdr:rowOff>75178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0323"/>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11379</xdr:rowOff>
    </xdr:from>
    <xdr:to>
      <xdr:col>10</xdr:col>
      <xdr:colOff>114300</xdr:colOff>
      <xdr:row>35</xdr:row>
      <xdr:rowOff>75178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12129"/>
          <a:ext cx="8890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107569</xdr:rowOff>
    </xdr:from>
    <xdr:to>
      <xdr:col>24</xdr:col>
      <xdr:colOff>114300</xdr:colOff>
      <xdr:row>35</xdr:row>
      <xdr:rowOff>37719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130446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66364</xdr:rowOff>
    </xdr:from>
    <xdr:to>
      <xdr:col>20</xdr:col>
      <xdr:colOff>38100</xdr:colOff>
      <xdr:row>34</xdr:row>
      <xdr:rowOff>167964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7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160223</xdr:rowOff>
    </xdr:from>
    <xdr:to>
      <xdr:col>15</xdr:col>
      <xdr:colOff>101600</xdr:colOff>
      <xdr:row>35</xdr:row>
      <xdr:rowOff>90373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106900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6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24378</xdr:rowOff>
    </xdr:from>
    <xdr:to>
      <xdr:col>10</xdr:col>
      <xdr:colOff>165100</xdr:colOff>
      <xdr:row>35</xdr:row>
      <xdr:rowOff>125978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142505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132029</xdr:rowOff>
    </xdr:from>
    <xdr:to>
      <xdr:col>6</xdr:col>
      <xdr:colOff>38100</xdr:colOff>
      <xdr:row>35</xdr:row>
      <xdr:rowOff>62179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78706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25006</xdr:rowOff>
    </xdr:from>
    <xdr:to>
      <xdr:col>24</xdr:col>
      <xdr:colOff>63500</xdr:colOff>
      <xdr:row>56</xdr:row>
      <xdr:rowOff>105714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26206"/>
          <a:ext cx="838200" cy="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24536</xdr:rowOff>
    </xdr:from>
    <xdr:to>
      <xdr:col>19</xdr:col>
      <xdr:colOff>177800</xdr:colOff>
      <xdr:row>56</xdr:row>
      <xdr:rowOff>25006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25736"/>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24536</xdr:rowOff>
    </xdr:from>
    <xdr:to>
      <xdr:col>15</xdr:col>
      <xdr:colOff>50800</xdr:colOff>
      <xdr:row>57</xdr:row>
      <xdr:rowOff>3187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25736"/>
          <a:ext cx="889000" cy="1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3187</xdr:rowOff>
    </xdr:from>
    <xdr:to>
      <xdr:col>10</xdr:col>
      <xdr:colOff>114300</xdr:colOff>
      <xdr:row>57</xdr:row>
      <xdr:rowOff>113182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5837"/>
          <a:ext cx="8890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54914</xdr:rowOff>
    </xdr:from>
    <xdr:to>
      <xdr:col>24</xdr:col>
      <xdr:colOff>114300</xdr:colOff>
      <xdr:row>56</xdr:row>
      <xdr:rowOff>156514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33341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145656</xdr:rowOff>
    </xdr:from>
    <xdr:to>
      <xdr:col>20</xdr:col>
      <xdr:colOff>38100</xdr:colOff>
      <xdr:row>56</xdr:row>
      <xdr:rowOff>75806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92333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145186</xdr:rowOff>
    </xdr:from>
    <xdr:to>
      <xdr:col>15</xdr:col>
      <xdr:colOff>101600</xdr:colOff>
      <xdr:row>56</xdr:row>
      <xdr:rowOff>75336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91863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123837</xdr:rowOff>
    </xdr:from>
    <xdr:to>
      <xdr:col>10</xdr:col>
      <xdr:colOff>165100</xdr:colOff>
      <xdr:row>57</xdr:row>
      <xdr:rowOff>53987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70514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62382</xdr:rowOff>
    </xdr:from>
    <xdr:to>
      <xdr:col>6</xdr:col>
      <xdr:colOff>38100</xdr:colOff>
      <xdr:row>57</xdr:row>
      <xdr:rowOff>163982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155109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75654</xdr:rowOff>
    </xdr:from>
    <xdr:to>
      <xdr:col>24</xdr:col>
      <xdr:colOff>63500</xdr:colOff>
      <xdr:row>78</xdr:row>
      <xdr:rowOff>84570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8754"/>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84570</xdr:rowOff>
    </xdr:from>
    <xdr:to>
      <xdr:col>19</xdr:col>
      <xdr:colOff>177800</xdr:colOff>
      <xdr:row>78</xdr:row>
      <xdr:rowOff>142863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7670"/>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127699</xdr:rowOff>
    </xdr:from>
    <xdr:to>
      <xdr:col>15</xdr:col>
      <xdr:colOff>50800</xdr:colOff>
      <xdr:row>78</xdr:row>
      <xdr:rowOff>142863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00799"/>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127699</xdr:rowOff>
    </xdr:from>
    <xdr:to>
      <xdr:col>10</xdr:col>
      <xdr:colOff>114300</xdr:colOff>
      <xdr:row>78</xdr:row>
      <xdr:rowOff>134786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0079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24854</xdr:rowOff>
    </xdr:from>
    <xdr:to>
      <xdr:col>24</xdr:col>
      <xdr:colOff>114300</xdr:colOff>
      <xdr:row>78</xdr:row>
      <xdr:rowOff>126454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33770</xdr:rowOff>
    </xdr:from>
    <xdr:to>
      <xdr:col>20</xdr:col>
      <xdr:colOff>38100</xdr:colOff>
      <xdr:row>78</xdr:row>
      <xdr:rowOff>135370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126497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92063</xdr:rowOff>
    </xdr:from>
    <xdr:to>
      <xdr:col>15</xdr:col>
      <xdr:colOff>101600</xdr:colOff>
      <xdr:row>79</xdr:row>
      <xdr:rowOff>22213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13340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76899</xdr:rowOff>
    </xdr:from>
    <xdr:to>
      <xdr:col>10</xdr:col>
      <xdr:colOff>165100</xdr:colOff>
      <xdr:row>79</xdr:row>
      <xdr:rowOff>7049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169626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83986</xdr:rowOff>
    </xdr:from>
    <xdr:to>
      <xdr:col>6</xdr:col>
      <xdr:colOff>38100</xdr:colOff>
      <xdr:row>79</xdr:row>
      <xdr:rowOff>14136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49882</xdr:rowOff>
    </xdr:from>
    <xdr:to>
      <xdr:col>24</xdr:col>
      <xdr:colOff>63500</xdr:colOff>
      <xdr:row>97</xdr:row>
      <xdr:rowOff>130414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0532"/>
          <a:ext cx="838200" cy="8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43993</xdr:rowOff>
    </xdr:from>
    <xdr:to>
      <xdr:col>19</xdr:col>
      <xdr:colOff>177800</xdr:colOff>
      <xdr:row>97</xdr:row>
      <xdr:rowOff>130414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74643"/>
          <a:ext cx="889000" cy="8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43993</xdr:rowOff>
    </xdr:from>
    <xdr:to>
      <xdr:col>15</xdr:col>
      <xdr:colOff>50800</xdr:colOff>
      <xdr:row>98</xdr:row>
      <xdr:rowOff>72241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4643"/>
          <a:ext cx="889000" cy="19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72241</xdr:rowOff>
    </xdr:from>
    <xdr:to>
      <xdr:col>10</xdr:col>
      <xdr:colOff>114300</xdr:colOff>
      <xdr:row>98</xdr:row>
      <xdr:rowOff>125070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4341"/>
          <a:ext cx="8890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170532</xdr:rowOff>
    </xdr:from>
    <xdr:to>
      <xdr:col>24</xdr:col>
      <xdr:colOff>114300</xdr:colOff>
      <xdr:row>97</xdr:row>
      <xdr:rowOff>100682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148959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79614</xdr:rowOff>
    </xdr:from>
    <xdr:to>
      <xdr:col>20</xdr:col>
      <xdr:colOff>38100</xdr:colOff>
      <xdr:row>98</xdr:row>
      <xdr:rowOff>9764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164643</xdr:rowOff>
    </xdr:from>
    <xdr:to>
      <xdr:col>15</xdr:col>
      <xdr:colOff>101600</xdr:colOff>
      <xdr:row>97</xdr:row>
      <xdr:rowOff>94793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85920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21441</xdr:rowOff>
    </xdr:from>
    <xdr:to>
      <xdr:col>10</xdr:col>
      <xdr:colOff>165100</xdr:colOff>
      <xdr:row>98</xdr:row>
      <xdr:rowOff>123041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114168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1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74270</xdr:rowOff>
    </xdr:from>
    <xdr:to>
      <xdr:col>6</xdr:col>
      <xdr:colOff>38100</xdr:colOff>
      <xdr:row>99</xdr:row>
      <xdr:rowOff>4420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166997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170401</xdr:rowOff>
    </xdr:from>
    <xdr:to>
      <xdr:col>55</xdr:col>
      <xdr:colOff>0</xdr:colOff>
      <xdr:row>38</xdr:row>
      <xdr:rowOff>24493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514051"/>
          <a:ext cx="838200" cy="2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170401</xdr:rowOff>
    </xdr:from>
    <xdr:to>
      <xdr:col>50</xdr:col>
      <xdr:colOff>114300</xdr:colOff>
      <xdr:row>38</xdr:row>
      <xdr:rowOff>60094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14051"/>
          <a:ext cx="889000" cy="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133436</xdr:rowOff>
    </xdr:from>
    <xdr:to>
      <xdr:col>45</xdr:col>
      <xdr:colOff>177800</xdr:colOff>
      <xdr:row>38</xdr:row>
      <xdr:rowOff>60094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91286"/>
          <a:ext cx="889000" cy="78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133436</xdr:rowOff>
    </xdr:from>
    <xdr:to>
      <xdr:col>41</xdr:col>
      <xdr:colOff>50800</xdr:colOff>
      <xdr:row>38</xdr:row>
      <xdr:rowOff>89340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91286"/>
          <a:ext cx="889000" cy="8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145143</xdr:rowOff>
    </xdr:from>
    <xdr:to>
      <xdr:col>55</xdr:col>
      <xdr:colOff>50800</xdr:colOff>
      <xdr:row>38</xdr:row>
      <xdr:rowOff>75293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60070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119601</xdr:rowOff>
    </xdr:from>
    <xdr:to>
      <xdr:col>50</xdr:col>
      <xdr:colOff>165100</xdr:colOff>
      <xdr:row>38</xdr:row>
      <xdr:rowOff>49750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63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40878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9294</xdr:rowOff>
    </xdr:from>
    <xdr:to>
      <xdr:col>46</xdr:col>
      <xdr:colOff>38100</xdr:colOff>
      <xdr:row>38</xdr:row>
      <xdr:rowOff>110894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2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102021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1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82636</xdr:rowOff>
    </xdr:from>
    <xdr:to>
      <xdr:col>41</xdr:col>
      <xdr:colOff>101600</xdr:colOff>
      <xdr:row>34</xdr:row>
      <xdr:rowOff>12786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3913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3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38540</xdr:rowOff>
    </xdr:from>
    <xdr:to>
      <xdr:col>36</xdr:col>
      <xdr:colOff>165100</xdr:colOff>
      <xdr:row>38</xdr:row>
      <xdr:rowOff>140140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131267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4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96951</xdr:rowOff>
    </xdr:from>
    <xdr:to>
      <xdr:col>55</xdr:col>
      <xdr:colOff>0</xdr:colOff>
      <xdr:row>57</xdr:row>
      <xdr:rowOff>99708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98151"/>
          <a:ext cx="838200" cy="17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99708</xdr:rowOff>
    </xdr:from>
    <xdr:to>
      <xdr:col>50</xdr:col>
      <xdr:colOff>114300</xdr:colOff>
      <xdr:row>57</xdr:row>
      <xdr:rowOff>116662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72358"/>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116662</xdr:rowOff>
    </xdr:from>
    <xdr:to>
      <xdr:col>45</xdr:col>
      <xdr:colOff>177800</xdr:colOff>
      <xdr:row>58</xdr:row>
      <xdr:rowOff>9258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89312"/>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9258</xdr:rowOff>
    </xdr:from>
    <xdr:to>
      <xdr:col>41</xdr:col>
      <xdr:colOff>50800</xdr:colOff>
      <xdr:row>58</xdr:row>
      <xdr:rowOff>156235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53358"/>
          <a:ext cx="889000" cy="1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46151</xdr:rowOff>
    </xdr:from>
    <xdr:to>
      <xdr:col>55</xdr:col>
      <xdr:colOff>50800</xdr:colOff>
      <xdr:row>56</xdr:row>
      <xdr:rowOff>147751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24578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48908</xdr:rowOff>
    </xdr:from>
    <xdr:to>
      <xdr:col>50</xdr:col>
      <xdr:colOff>165100</xdr:colOff>
      <xdr:row>57</xdr:row>
      <xdr:rowOff>150508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141635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65862</xdr:rowOff>
    </xdr:from>
    <xdr:to>
      <xdr:col>46</xdr:col>
      <xdr:colOff>38100</xdr:colOff>
      <xdr:row>57</xdr:row>
      <xdr:rowOff>167462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158589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129908</xdr:rowOff>
    </xdr:from>
    <xdr:to>
      <xdr:col>41</xdr:col>
      <xdr:colOff>101600</xdr:colOff>
      <xdr:row>58</xdr:row>
      <xdr:rowOff>60058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51185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105435</xdr:rowOff>
    </xdr:from>
    <xdr:to>
      <xdr:col>36</xdr:col>
      <xdr:colOff>165100</xdr:colOff>
      <xdr:row>59</xdr:row>
      <xdr:rowOff>35585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26712</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37428" y="101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7531</xdr:rowOff>
    </xdr:from>
    <xdr:to>
      <xdr:col>55</xdr:col>
      <xdr:colOff>0</xdr:colOff>
      <xdr:row>79</xdr:row>
      <xdr:rowOff>21228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2081"/>
          <a:ext cx="8382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7531</xdr:rowOff>
    </xdr:from>
    <xdr:to>
      <xdr:col>50</xdr:col>
      <xdr:colOff>114300</xdr:colOff>
      <xdr:row>79</xdr:row>
      <xdr:rowOff>23191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208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23191</xdr:rowOff>
    </xdr:from>
    <xdr:to>
      <xdr:col>45</xdr:col>
      <xdr:colOff>177800</xdr:colOff>
      <xdr:row>79</xdr:row>
      <xdr:rowOff>37192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67741"/>
          <a:ext cx="8890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37192</xdr:rowOff>
    </xdr:from>
    <xdr:to>
      <xdr:col>41</xdr:col>
      <xdr:colOff>50800</xdr:colOff>
      <xdr:row>79</xdr:row>
      <xdr:rowOff>40545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8174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141878</xdr:rowOff>
    </xdr:from>
    <xdr:to>
      <xdr:col>55</xdr:col>
      <xdr:colOff>50800</xdr:colOff>
      <xdr:row>79</xdr:row>
      <xdr:rowOff>72028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56805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128181</xdr:rowOff>
    </xdr:from>
    <xdr:to>
      <xdr:col>50</xdr:col>
      <xdr:colOff>165100</xdr:colOff>
      <xdr:row>79</xdr:row>
      <xdr:rowOff>58331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49458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143841</xdr:rowOff>
    </xdr:from>
    <xdr:to>
      <xdr:col>46</xdr:col>
      <xdr:colOff>38100</xdr:colOff>
      <xdr:row>79</xdr:row>
      <xdr:rowOff>73991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65118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157842</xdr:rowOff>
    </xdr:from>
    <xdr:to>
      <xdr:col>41</xdr:col>
      <xdr:colOff>101600</xdr:colOff>
      <xdr:row>79</xdr:row>
      <xdr:rowOff>87992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79119</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161195</xdr:rowOff>
    </xdr:from>
    <xdr:to>
      <xdr:col>36</xdr:col>
      <xdr:colOff>165100</xdr:colOff>
      <xdr:row>79</xdr:row>
      <xdr:rowOff>91345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82472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2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89196</xdr:rowOff>
    </xdr:from>
    <xdr:to>
      <xdr:col>55</xdr:col>
      <xdr:colOff>0</xdr:colOff>
      <xdr:row>97</xdr:row>
      <xdr:rowOff>164568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48396"/>
          <a:ext cx="838200" cy="24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164568</xdr:rowOff>
    </xdr:from>
    <xdr:to>
      <xdr:col>50</xdr:col>
      <xdr:colOff>114300</xdr:colOff>
      <xdr:row>97</xdr:row>
      <xdr:rowOff>165433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95218"/>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165433</xdr:rowOff>
    </xdr:from>
    <xdr:to>
      <xdr:col>45</xdr:col>
      <xdr:colOff>177800</xdr:colOff>
      <xdr:row>98</xdr:row>
      <xdr:rowOff>72459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6083"/>
          <a:ext cx="889000" cy="7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72459</xdr:rowOff>
    </xdr:from>
    <xdr:to>
      <xdr:col>41</xdr:col>
      <xdr:colOff>50800</xdr:colOff>
      <xdr:row>99</xdr:row>
      <xdr:rowOff>42627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74559"/>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38396</xdr:rowOff>
    </xdr:from>
    <xdr:to>
      <xdr:col>55</xdr:col>
      <xdr:colOff>50800</xdr:colOff>
      <xdr:row>96</xdr:row>
      <xdr:rowOff>139996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9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61273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113768</xdr:rowOff>
    </xdr:from>
    <xdr:to>
      <xdr:col>50</xdr:col>
      <xdr:colOff>165100</xdr:colOff>
      <xdr:row>98</xdr:row>
      <xdr:rowOff>43918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35045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114633</xdr:rowOff>
    </xdr:from>
    <xdr:to>
      <xdr:col>46</xdr:col>
      <xdr:colOff>38100</xdr:colOff>
      <xdr:row>98</xdr:row>
      <xdr:rowOff>44783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35910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21659</xdr:rowOff>
    </xdr:from>
    <xdr:to>
      <xdr:col>41</xdr:col>
      <xdr:colOff>101600</xdr:colOff>
      <xdr:row>98</xdr:row>
      <xdr:rowOff>123259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2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114386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163277</xdr:rowOff>
    </xdr:from>
    <xdr:to>
      <xdr:col>36</xdr:col>
      <xdr:colOff>165100</xdr:colOff>
      <xdr:row>99</xdr:row>
      <xdr:rowOff>93427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9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84554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705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75967</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91067"/>
          <a:ext cx="889000" cy="6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75967</xdr:rowOff>
    </xdr:from>
    <xdr:to>
      <xdr:col>76</xdr:col>
      <xdr:colOff>114300</xdr:colOff>
      <xdr:row>38</xdr:row>
      <xdr:rowOff>96678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91067"/>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86254</xdr:rowOff>
    </xdr:from>
    <xdr:to>
      <xdr:col>71</xdr:col>
      <xdr:colOff>177800</xdr:colOff>
      <xdr:row>38</xdr:row>
      <xdr:rowOff>96678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01354"/>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25167</xdr:rowOff>
    </xdr:from>
    <xdr:to>
      <xdr:col>76</xdr:col>
      <xdr:colOff>165100</xdr:colOff>
      <xdr:row>38</xdr:row>
      <xdr:rowOff>126767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143293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31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45878</xdr:rowOff>
    </xdr:from>
    <xdr:to>
      <xdr:col>72</xdr:col>
      <xdr:colOff>38100</xdr:colOff>
      <xdr:row>38</xdr:row>
      <xdr:rowOff>147478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138605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53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35454</xdr:rowOff>
    </xdr:from>
    <xdr:to>
      <xdr:col>67</xdr:col>
      <xdr:colOff>101600</xdr:colOff>
      <xdr:row>38</xdr:row>
      <xdr:rowOff>137054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128181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4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122289</xdr:rowOff>
    </xdr:from>
    <xdr:to>
      <xdr:col>85</xdr:col>
      <xdr:colOff>127000</xdr:colOff>
      <xdr:row>76</xdr:row>
      <xdr:rowOff>122974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5248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122974</xdr:rowOff>
    </xdr:from>
    <xdr:to>
      <xdr:col>81</xdr:col>
      <xdr:colOff>50800</xdr:colOff>
      <xdr:row>76</xdr:row>
      <xdr:rowOff>125337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5317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125337</xdr:rowOff>
    </xdr:from>
    <xdr:to>
      <xdr:col>76</xdr:col>
      <xdr:colOff>114300</xdr:colOff>
      <xdr:row>76</xdr:row>
      <xdr:rowOff>141936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55537"/>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141936</xdr:rowOff>
    </xdr:from>
    <xdr:to>
      <xdr:col>71</xdr:col>
      <xdr:colOff>177800</xdr:colOff>
      <xdr:row>76</xdr:row>
      <xdr:rowOff>152502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72136"/>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71489</xdr:rowOff>
    </xdr:from>
    <xdr:to>
      <xdr:col>85</xdr:col>
      <xdr:colOff>177800</xdr:colOff>
      <xdr:row>77</xdr:row>
      <xdr:rowOff>1639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49916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72174</xdr:rowOff>
    </xdr:from>
    <xdr:to>
      <xdr:col>81</xdr:col>
      <xdr:colOff>101600</xdr:colOff>
      <xdr:row>77</xdr:row>
      <xdr:rowOff>2324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164901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74537</xdr:rowOff>
    </xdr:from>
    <xdr:to>
      <xdr:col>76</xdr:col>
      <xdr:colOff>165100</xdr:colOff>
      <xdr:row>77</xdr:row>
      <xdr:rowOff>4687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167264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91136</xdr:rowOff>
    </xdr:from>
    <xdr:to>
      <xdr:col>72</xdr:col>
      <xdr:colOff>38100</xdr:colOff>
      <xdr:row>77</xdr:row>
      <xdr:rowOff>21286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12413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101702</xdr:rowOff>
    </xdr:from>
    <xdr:to>
      <xdr:col>67</xdr:col>
      <xdr:colOff>101600</xdr:colOff>
      <xdr:row>77</xdr:row>
      <xdr:rowOff>31852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22979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16540</xdr:rowOff>
    </xdr:from>
    <xdr:to>
      <xdr:col>85</xdr:col>
      <xdr:colOff>127000</xdr:colOff>
      <xdr:row>97</xdr:row>
      <xdr:rowOff>57266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47190"/>
          <a:ext cx="838200" cy="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122363</xdr:rowOff>
    </xdr:from>
    <xdr:to>
      <xdr:col>81</xdr:col>
      <xdr:colOff>50800</xdr:colOff>
      <xdr:row>97</xdr:row>
      <xdr:rowOff>57266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81563"/>
          <a:ext cx="8890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122363</xdr:rowOff>
    </xdr:from>
    <xdr:to>
      <xdr:col>76</xdr:col>
      <xdr:colOff>114300</xdr:colOff>
      <xdr:row>97</xdr:row>
      <xdr:rowOff>8282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81563"/>
          <a:ext cx="889000" cy="5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8282</xdr:rowOff>
    </xdr:from>
    <xdr:to>
      <xdr:col>71</xdr:col>
      <xdr:colOff>177800</xdr:colOff>
      <xdr:row>98</xdr:row>
      <xdr:rowOff>16320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38932"/>
          <a:ext cx="889000" cy="1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137190</xdr:rowOff>
    </xdr:from>
    <xdr:to>
      <xdr:col>85</xdr:col>
      <xdr:colOff>177800</xdr:colOff>
      <xdr:row>97</xdr:row>
      <xdr:rowOff>67340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160067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6466</xdr:rowOff>
    </xdr:from>
    <xdr:to>
      <xdr:col>81</xdr:col>
      <xdr:colOff>101600</xdr:colOff>
      <xdr:row>97</xdr:row>
      <xdr:rowOff>108066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124593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71563</xdr:rowOff>
    </xdr:from>
    <xdr:to>
      <xdr:col>76</xdr:col>
      <xdr:colOff>165100</xdr:colOff>
      <xdr:row>97</xdr:row>
      <xdr:rowOff>1713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18240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128932</xdr:rowOff>
    </xdr:from>
    <xdr:to>
      <xdr:col>72</xdr:col>
      <xdr:colOff>38100</xdr:colOff>
      <xdr:row>97</xdr:row>
      <xdr:rowOff>59082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75609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136970</xdr:rowOff>
    </xdr:from>
    <xdr:to>
      <xdr:col>67</xdr:col>
      <xdr:colOff>101600</xdr:colOff>
      <xdr:row>98</xdr:row>
      <xdr:rowOff>67120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83647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10846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840146"/>
          <a:ext cx="1269" cy="89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128973</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61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10846</xdr:rowOff>
    </xdr:from>
    <xdr:to>
      <xdr:col>116</xdr:col>
      <xdr:colOff>152400</xdr:colOff>
      <xdr:row>34</xdr:row>
      <xdr:rowOff>10846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840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92651</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36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69774</xdr:rowOff>
    </xdr:from>
    <xdr:to>
      <xdr:col>116</xdr:col>
      <xdr:colOff>114300</xdr:colOff>
      <xdr:row>38</xdr:row>
      <xdr:rowOff>171374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120193</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435143"/>
          <a:ext cx="889000" cy="12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68859</xdr:rowOff>
    </xdr:from>
    <xdr:to>
      <xdr:col>112</xdr:col>
      <xdr:colOff>38100</xdr:colOff>
      <xdr:row>38</xdr:row>
      <xdr:rowOff>170459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15536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120193</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435143"/>
          <a:ext cx="889000" cy="12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153433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69164</xdr:rowOff>
    </xdr:from>
    <xdr:to>
      <xdr:col>102</xdr:col>
      <xdr:colOff>165100</xdr:colOff>
      <xdr:row>38</xdr:row>
      <xdr:rowOff>170764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15841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93014</xdr:rowOff>
    </xdr:from>
    <xdr:to>
      <xdr:col>98</xdr:col>
      <xdr:colOff>38100</xdr:colOff>
      <xdr:row>39</xdr:row>
      <xdr:rowOff>23164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39692</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69393</xdr:rowOff>
    </xdr:from>
    <xdr:to>
      <xdr:col>107</xdr:col>
      <xdr:colOff>101600</xdr:colOff>
      <xdr:row>31</xdr:row>
      <xdr:rowOff>170993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3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16070</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1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31420</xdr:rowOff>
    </xdr:from>
    <xdr:to>
      <xdr:col>116</xdr:col>
      <xdr:colOff>63500</xdr:colOff>
      <xdr:row>59</xdr:row>
      <xdr:rowOff>31534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4697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21361</xdr:rowOff>
    </xdr:from>
    <xdr:to>
      <xdr:col>111</xdr:col>
      <xdr:colOff>177800</xdr:colOff>
      <xdr:row>59</xdr:row>
      <xdr:rowOff>31534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3691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21361</xdr:rowOff>
    </xdr:from>
    <xdr:to>
      <xdr:col>107</xdr:col>
      <xdr:colOff>50800</xdr:colOff>
      <xdr:row>59</xdr:row>
      <xdr:rowOff>21437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3691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21399</xdr:rowOff>
    </xdr:from>
    <xdr:to>
      <xdr:col>102</xdr:col>
      <xdr:colOff>114300</xdr:colOff>
      <xdr:row>59</xdr:row>
      <xdr:rowOff>21437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3694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152070</xdr:rowOff>
    </xdr:from>
    <xdr:to>
      <xdr:col>116</xdr:col>
      <xdr:colOff>114300</xdr:colOff>
      <xdr:row>59</xdr:row>
      <xdr:rowOff>82220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66997</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152184</xdr:rowOff>
    </xdr:from>
    <xdr:to>
      <xdr:col>112</xdr:col>
      <xdr:colOff>38100</xdr:colOff>
      <xdr:row>59</xdr:row>
      <xdr:rowOff>82334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73461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9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142011</xdr:rowOff>
    </xdr:from>
    <xdr:to>
      <xdr:col>107</xdr:col>
      <xdr:colOff>101600</xdr:colOff>
      <xdr:row>59</xdr:row>
      <xdr:rowOff>72161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63288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7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142087</xdr:rowOff>
    </xdr:from>
    <xdr:to>
      <xdr:col>102</xdr:col>
      <xdr:colOff>165100</xdr:colOff>
      <xdr:row>59</xdr:row>
      <xdr:rowOff>72237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63364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142049</xdr:rowOff>
    </xdr:from>
    <xdr:to>
      <xdr:col>98</xdr:col>
      <xdr:colOff>38100</xdr:colOff>
      <xdr:row>59</xdr:row>
      <xdr:rowOff>72199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63326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74745</xdr:rowOff>
    </xdr:from>
    <xdr:to>
      <xdr:col>116</xdr:col>
      <xdr:colOff>63500</xdr:colOff>
      <xdr:row>76</xdr:row>
      <xdr:rowOff>64131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33495"/>
          <a:ext cx="838200" cy="16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64131</xdr:rowOff>
    </xdr:from>
    <xdr:to>
      <xdr:col>111</xdr:col>
      <xdr:colOff>177800</xdr:colOff>
      <xdr:row>77</xdr:row>
      <xdr:rowOff>36406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94331"/>
          <a:ext cx="889000" cy="1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111452</xdr:rowOff>
    </xdr:from>
    <xdr:to>
      <xdr:col>107</xdr:col>
      <xdr:colOff>50800</xdr:colOff>
      <xdr:row>77</xdr:row>
      <xdr:rowOff>36406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41652"/>
          <a:ext cx="889000" cy="9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142998</xdr:rowOff>
    </xdr:from>
    <xdr:to>
      <xdr:col>102</xdr:col>
      <xdr:colOff>114300</xdr:colOff>
      <xdr:row>76</xdr:row>
      <xdr:rowOff>111452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01748"/>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23945</xdr:rowOff>
    </xdr:from>
    <xdr:to>
      <xdr:col>116</xdr:col>
      <xdr:colOff>114300</xdr:colOff>
      <xdr:row>75</xdr:row>
      <xdr:rowOff>125545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46822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13331</xdr:rowOff>
    </xdr:from>
    <xdr:to>
      <xdr:col>112</xdr:col>
      <xdr:colOff>38100</xdr:colOff>
      <xdr:row>76</xdr:row>
      <xdr:rowOff>114931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131459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157056</xdr:rowOff>
    </xdr:from>
    <xdr:to>
      <xdr:col>107</xdr:col>
      <xdr:colOff>101600</xdr:colOff>
      <xdr:row>77</xdr:row>
      <xdr:rowOff>87206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78333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60652</xdr:rowOff>
    </xdr:from>
    <xdr:to>
      <xdr:col>102</xdr:col>
      <xdr:colOff>165100</xdr:colOff>
      <xdr:row>76</xdr:row>
      <xdr:rowOff>162252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7328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92198</xdr:rowOff>
    </xdr:from>
    <xdr:to>
      <xdr:col>98</xdr:col>
      <xdr:colOff>38100</xdr:colOff>
      <xdr:row>76</xdr:row>
      <xdr:rowOff>22349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50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38875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414,533</a:t>
          </a:r>
          <a:r>
            <a:rPr kumimoji="1" lang="ja-JP" altLang="en-US" sz="1100">
              <a:latin typeface="ＭＳ Ｐゴシック" panose="020B0600070205080204" pitchFamily="50" charset="-128"/>
              <a:ea typeface="ＭＳ Ｐゴシック" panose="020B0600070205080204" pitchFamily="50" charset="-128"/>
            </a:rPr>
            <a:t>円となり、前年度に比して増加した。増加要因は普通建設事業費であり、消防指令システム整備事業や放課後児童クラブ整備事業の増が要因となった。</a:t>
          </a:r>
        </a:p>
        <a:p>
          <a:r>
            <a:rPr kumimoji="1" lang="ja-JP" altLang="en-US" sz="1100">
              <a:latin typeface="ＭＳ Ｐゴシック" panose="020B0600070205080204" pitchFamily="50" charset="-128"/>
              <a:ea typeface="ＭＳ Ｐゴシック" panose="020B0600070205080204" pitchFamily="50" charset="-128"/>
            </a:rPr>
            <a:t>　人件費については、依然として人件費は類似団体平均値と比べ高い状況にあるが、これは地域手当が他団体に比べ高く設定されていること、ごみ収集・処理、消防業務等を直営単独で行ってきたことが主な要因である。令和５年度は定年退職者の減少及び市長、副市長、教育長の任期満了に伴う経費が皆減したことに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物件費については、新型コロナウイルスワクチンの接種に係る委託料が大幅に減少したため減少し、令和５年度は類似団体平均を下回る結果となった。</a:t>
          </a:r>
        </a:p>
        <a:p>
          <a:r>
            <a:rPr kumimoji="1" lang="ja-JP" altLang="en-US" sz="1100">
              <a:latin typeface="ＭＳ Ｐゴシック" panose="020B0600070205080204" pitchFamily="50" charset="-128"/>
              <a:ea typeface="ＭＳ Ｐゴシック" panose="020B0600070205080204" pitchFamily="50" charset="-128"/>
            </a:rPr>
            <a:t>　普通建設事業費については、普通建設事業費のうち更新整備が類似団体平均を上回るほど大幅に増加したことにより、類似団体平均との差が大きく縮まる結果となった。これは歳出決算総額の増加要因でも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補助費等については、令和５年度は新型コロナウイルスワクチン接種事業に係る国庫補助金等の返還が大幅に減少したことから減少し、依然として類似団体平均を大きく下回っている。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繰出金については、介護保険事業特別会計繰出金の増により増加し、類似団体平均を上回る結果となった。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58,510
57,907
17.28
25,755,399
24,254,333
1,415,444
13,239,389
15,941,879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43688</xdr:rowOff>
    </xdr:from>
    <xdr:to>
      <xdr:col>24</xdr:col>
      <xdr:colOff>63500</xdr:colOff>
      <xdr:row>34</xdr:row>
      <xdr:rowOff>93066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2988"/>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45060</xdr:rowOff>
    </xdr:from>
    <xdr:to>
      <xdr:col>19</xdr:col>
      <xdr:colOff>177800</xdr:colOff>
      <xdr:row>34</xdr:row>
      <xdr:rowOff>93066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743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45060</xdr:rowOff>
    </xdr:from>
    <xdr:to>
      <xdr:col>15</xdr:col>
      <xdr:colOff>50800</xdr:colOff>
      <xdr:row>34</xdr:row>
      <xdr:rowOff>62890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74360"/>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62890</xdr:rowOff>
    </xdr:from>
    <xdr:to>
      <xdr:col>10</xdr:col>
      <xdr:colOff>114300</xdr:colOff>
      <xdr:row>34</xdr:row>
      <xdr:rowOff>65176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2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164338</xdr:rowOff>
    </xdr:from>
    <xdr:to>
      <xdr:col>24</xdr:col>
      <xdr:colOff>114300</xdr:colOff>
      <xdr:row>34</xdr:row>
      <xdr:rowOff>94488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15765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42266</xdr:rowOff>
    </xdr:from>
    <xdr:to>
      <xdr:col>20</xdr:col>
      <xdr:colOff>38100</xdr:colOff>
      <xdr:row>34</xdr:row>
      <xdr:rowOff>143866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160393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165710</xdr:rowOff>
    </xdr:from>
    <xdr:to>
      <xdr:col>15</xdr:col>
      <xdr:colOff>101600</xdr:colOff>
      <xdr:row>34</xdr:row>
      <xdr:rowOff>95860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112387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12090</xdr:rowOff>
    </xdr:from>
    <xdr:to>
      <xdr:col>10</xdr:col>
      <xdr:colOff>165100</xdr:colOff>
      <xdr:row>34</xdr:row>
      <xdr:rowOff>113690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130217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xdr:rowOff>
    </xdr:from>
    <xdr:to>
      <xdr:col>6</xdr:col>
      <xdr:colOff>38100</xdr:colOff>
      <xdr:row>34</xdr:row>
      <xdr:rowOff>115976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132503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148219</xdr:rowOff>
    </xdr:from>
    <xdr:to>
      <xdr:col>24</xdr:col>
      <xdr:colOff>63500</xdr:colOff>
      <xdr:row>55</xdr:row>
      <xdr:rowOff>154087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77969"/>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100914</xdr:rowOff>
    </xdr:from>
    <xdr:to>
      <xdr:col>19</xdr:col>
      <xdr:colOff>177800</xdr:colOff>
      <xdr:row>55</xdr:row>
      <xdr:rowOff>148219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30664"/>
          <a:ext cx="889000" cy="4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81094</xdr:rowOff>
    </xdr:from>
    <xdr:to>
      <xdr:col>15</xdr:col>
      <xdr:colOff>50800</xdr:colOff>
      <xdr:row>55</xdr:row>
      <xdr:rowOff>100914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25044"/>
          <a:ext cx="889000" cy="70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81094</xdr:rowOff>
    </xdr:from>
    <xdr:to>
      <xdr:col>10</xdr:col>
      <xdr:colOff>114300</xdr:colOff>
      <xdr:row>56</xdr:row>
      <xdr:rowOff>146718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825044"/>
          <a:ext cx="889000" cy="9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103287</xdr:rowOff>
    </xdr:from>
    <xdr:to>
      <xdr:col>24</xdr:col>
      <xdr:colOff>114300</xdr:colOff>
      <xdr:row>56</xdr:row>
      <xdr:rowOff>33437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126164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97419</xdr:rowOff>
    </xdr:from>
    <xdr:to>
      <xdr:col>20</xdr:col>
      <xdr:colOff>38100</xdr:colOff>
      <xdr:row>56</xdr:row>
      <xdr:rowOff>27569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44096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50114</xdr:rowOff>
    </xdr:from>
    <xdr:to>
      <xdr:col>15</xdr:col>
      <xdr:colOff>101600</xdr:colOff>
      <xdr:row>55</xdr:row>
      <xdr:rowOff>151714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168241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30294</xdr:rowOff>
    </xdr:from>
    <xdr:to>
      <xdr:col>10</xdr:col>
      <xdr:colOff>165100</xdr:colOff>
      <xdr:row>51</xdr:row>
      <xdr:rowOff>131894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7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148421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4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95918</xdr:rowOff>
    </xdr:from>
    <xdr:to>
      <xdr:col>6</xdr:col>
      <xdr:colOff>38100</xdr:colOff>
      <xdr:row>57</xdr:row>
      <xdr:rowOff>26068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42595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10713</xdr:rowOff>
    </xdr:from>
    <xdr:to>
      <xdr:col>24</xdr:col>
      <xdr:colOff>63500</xdr:colOff>
      <xdr:row>77</xdr:row>
      <xdr:rowOff>170599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2363"/>
          <a:ext cx="838200" cy="1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170599</xdr:rowOff>
    </xdr:from>
    <xdr:to>
      <xdr:col>19</xdr:col>
      <xdr:colOff>177800</xdr:colOff>
      <xdr:row>78</xdr:row>
      <xdr:rowOff>21695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72249"/>
          <a:ext cx="889000" cy="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21695</xdr:rowOff>
    </xdr:from>
    <xdr:to>
      <xdr:col>15</xdr:col>
      <xdr:colOff>50800</xdr:colOff>
      <xdr:row>78</xdr:row>
      <xdr:rowOff>168503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4795"/>
          <a:ext cx="889000" cy="1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168503</xdr:rowOff>
    </xdr:from>
    <xdr:to>
      <xdr:col>10</xdr:col>
      <xdr:colOff>114300</xdr:colOff>
      <xdr:row>79</xdr:row>
      <xdr:rowOff>22104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41603"/>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131363</xdr:rowOff>
    </xdr:from>
    <xdr:to>
      <xdr:col>24</xdr:col>
      <xdr:colOff>114300</xdr:colOff>
      <xdr:row>77</xdr:row>
      <xdr:rowOff>61513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109790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119799</xdr:rowOff>
    </xdr:from>
    <xdr:to>
      <xdr:col>20</xdr:col>
      <xdr:colOff>38100</xdr:colOff>
      <xdr:row>78</xdr:row>
      <xdr:rowOff>49949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41076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142345</xdr:rowOff>
    </xdr:from>
    <xdr:to>
      <xdr:col>15</xdr:col>
      <xdr:colOff>101600</xdr:colOff>
      <xdr:row>78</xdr:row>
      <xdr:rowOff>72495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63622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3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117703</xdr:rowOff>
    </xdr:from>
    <xdr:to>
      <xdr:col>10</xdr:col>
      <xdr:colOff>165100</xdr:colOff>
      <xdr:row>79</xdr:row>
      <xdr:rowOff>47853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38980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8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142754</xdr:rowOff>
    </xdr:from>
    <xdr:to>
      <xdr:col>6</xdr:col>
      <xdr:colOff>38100</xdr:colOff>
      <xdr:row>79</xdr:row>
      <xdr:rowOff>72904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64031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99946</xdr:rowOff>
    </xdr:from>
    <xdr:to>
      <xdr:col>24</xdr:col>
      <xdr:colOff>63500</xdr:colOff>
      <xdr:row>99</xdr:row>
      <xdr:rowOff>7939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02046"/>
          <a:ext cx="838200" cy="7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99946</xdr:rowOff>
    </xdr:from>
    <xdr:to>
      <xdr:col>19</xdr:col>
      <xdr:colOff>177800</xdr:colOff>
      <xdr:row>98</xdr:row>
      <xdr:rowOff>145360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02046"/>
          <a:ext cx="889000" cy="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145360</xdr:rowOff>
    </xdr:from>
    <xdr:to>
      <xdr:col>15</xdr:col>
      <xdr:colOff>50800</xdr:colOff>
      <xdr:row>99</xdr:row>
      <xdr:rowOff>114979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47460"/>
          <a:ext cx="889000" cy="14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114979</xdr:rowOff>
    </xdr:from>
    <xdr:to>
      <xdr:col>10</xdr:col>
      <xdr:colOff>114300</xdr:colOff>
      <xdr:row>99</xdr:row>
      <xdr:rowOff>144185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88529"/>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128589</xdr:rowOff>
    </xdr:from>
    <xdr:to>
      <xdr:col>24</xdr:col>
      <xdr:colOff>114300</xdr:colOff>
      <xdr:row>99</xdr:row>
      <xdr:rowOff>58739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107016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49146</xdr:rowOff>
    </xdr:from>
    <xdr:to>
      <xdr:col>20</xdr:col>
      <xdr:colOff>38100</xdr:colOff>
      <xdr:row>98</xdr:row>
      <xdr:rowOff>150746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167273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94560</xdr:rowOff>
    </xdr:from>
    <xdr:to>
      <xdr:col>15</xdr:col>
      <xdr:colOff>101600</xdr:colOff>
      <xdr:row>99</xdr:row>
      <xdr:rowOff>24710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15837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64179</xdr:rowOff>
    </xdr:from>
    <xdr:to>
      <xdr:col>10</xdr:col>
      <xdr:colOff>165100</xdr:colOff>
      <xdr:row>99</xdr:row>
      <xdr:rowOff>165779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3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156906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3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93385</xdr:rowOff>
    </xdr:from>
    <xdr:to>
      <xdr:col>6</xdr:col>
      <xdr:colOff>38100</xdr:colOff>
      <xdr:row>100</xdr:row>
      <xdr:rowOff>23535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14662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150803</xdr:rowOff>
    </xdr:from>
    <xdr:to>
      <xdr:col>55</xdr:col>
      <xdr:colOff>0</xdr:colOff>
      <xdr:row>38</xdr:row>
      <xdr:rowOff>151130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6590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60996</xdr:rowOff>
    </xdr:from>
    <xdr:to>
      <xdr:col>50</xdr:col>
      <xdr:colOff>114300</xdr:colOff>
      <xdr:row>38</xdr:row>
      <xdr:rowOff>150803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57609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60996</xdr:rowOff>
    </xdr:from>
    <xdr:to>
      <xdr:col>45</xdr:col>
      <xdr:colOff>177800</xdr:colOff>
      <xdr:row>38</xdr:row>
      <xdr:rowOff>61976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57609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60343</xdr:rowOff>
    </xdr:from>
    <xdr:to>
      <xdr:col>41</xdr:col>
      <xdr:colOff>50800</xdr:colOff>
      <xdr:row>38</xdr:row>
      <xdr:rowOff>61976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5754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15257</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100003</xdr:rowOff>
    </xdr:from>
    <xdr:to>
      <xdr:col>50</xdr:col>
      <xdr:colOff>165100</xdr:colOff>
      <xdr:row>39</xdr:row>
      <xdr:rowOff>30153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21280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0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10196</xdr:rowOff>
    </xdr:from>
    <xdr:to>
      <xdr:col>46</xdr:col>
      <xdr:colOff>38100</xdr:colOff>
      <xdr:row>38</xdr:row>
      <xdr:rowOff>111796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128323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11176</xdr:rowOff>
    </xdr:from>
    <xdr:to>
      <xdr:col>41</xdr:col>
      <xdr:colOff>101600</xdr:colOff>
      <xdr:row>38</xdr:row>
      <xdr:rowOff>112776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129303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9543</xdr:rowOff>
    </xdr:from>
    <xdr:to>
      <xdr:col>36</xdr:col>
      <xdr:colOff>165100</xdr:colOff>
      <xdr:row>38</xdr:row>
      <xdr:rowOff>111143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127670</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2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27305</xdr:rowOff>
    </xdr:from>
    <xdr:to>
      <xdr:col>55</xdr:col>
      <xdr:colOff>0</xdr:colOff>
      <xdr:row>59</xdr:row>
      <xdr:rowOff>28601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42855"/>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27686</xdr:rowOff>
    </xdr:from>
    <xdr:to>
      <xdr:col>50</xdr:col>
      <xdr:colOff>114300</xdr:colOff>
      <xdr:row>59</xdr:row>
      <xdr:rowOff>28601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432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27686</xdr:rowOff>
    </xdr:from>
    <xdr:to>
      <xdr:col>45</xdr:col>
      <xdr:colOff>177800</xdr:colOff>
      <xdr:row>59</xdr:row>
      <xdr:rowOff>33554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4323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29325</xdr:rowOff>
    </xdr:from>
    <xdr:to>
      <xdr:col>41</xdr:col>
      <xdr:colOff>50800</xdr:colOff>
      <xdr:row>59</xdr:row>
      <xdr:rowOff>33554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4487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147955</xdr:rowOff>
    </xdr:from>
    <xdr:to>
      <xdr:col>55</xdr:col>
      <xdr:colOff>50800</xdr:colOff>
      <xdr:row>59</xdr:row>
      <xdr:rowOff>78105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62882</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149251</xdr:rowOff>
    </xdr:from>
    <xdr:to>
      <xdr:col>50</xdr:col>
      <xdr:colOff>165100</xdr:colOff>
      <xdr:row>59</xdr:row>
      <xdr:rowOff>79401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70528</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8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148336</xdr:rowOff>
    </xdr:from>
    <xdr:to>
      <xdr:col>46</xdr:col>
      <xdr:colOff>38100</xdr:colOff>
      <xdr:row>59</xdr:row>
      <xdr:rowOff>78486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69613</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8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154204</xdr:rowOff>
    </xdr:from>
    <xdr:to>
      <xdr:col>41</xdr:col>
      <xdr:colOff>101600</xdr:colOff>
      <xdr:row>59</xdr:row>
      <xdr:rowOff>84354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75481</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9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149975</xdr:rowOff>
    </xdr:from>
    <xdr:to>
      <xdr:col>36</xdr:col>
      <xdr:colOff>165100</xdr:colOff>
      <xdr:row>59</xdr:row>
      <xdr:rowOff>80125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71252</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8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11782</xdr:rowOff>
    </xdr:from>
    <xdr:to>
      <xdr:col>55</xdr:col>
      <xdr:colOff>0</xdr:colOff>
      <xdr:row>79</xdr:row>
      <xdr:rowOff>29057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556332"/>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142999</xdr:rowOff>
    </xdr:from>
    <xdr:to>
      <xdr:col>50</xdr:col>
      <xdr:colOff>114300</xdr:colOff>
      <xdr:row>79</xdr:row>
      <xdr:rowOff>29057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516099"/>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37190</xdr:rowOff>
    </xdr:from>
    <xdr:to>
      <xdr:col>45</xdr:col>
      <xdr:colOff>177800</xdr:colOff>
      <xdr:row>78</xdr:row>
      <xdr:rowOff>142999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10290"/>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37190</xdr:rowOff>
    </xdr:from>
    <xdr:to>
      <xdr:col>41</xdr:col>
      <xdr:colOff>50800</xdr:colOff>
      <xdr:row>79</xdr:row>
      <xdr:rowOff>35328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10290"/>
          <a:ext cx="889000" cy="16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132432</xdr:rowOff>
    </xdr:from>
    <xdr:to>
      <xdr:col>55</xdr:col>
      <xdr:colOff>50800</xdr:colOff>
      <xdr:row>79</xdr:row>
      <xdr:rowOff>62582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47359</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149707</xdr:rowOff>
    </xdr:from>
    <xdr:to>
      <xdr:col>50</xdr:col>
      <xdr:colOff>165100</xdr:colOff>
      <xdr:row>79</xdr:row>
      <xdr:rowOff>79857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70984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6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92199</xdr:rowOff>
    </xdr:from>
    <xdr:to>
      <xdr:col>46</xdr:col>
      <xdr:colOff>38100</xdr:colOff>
      <xdr:row>79</xdr:row>
      <xdr:rowOff>22349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13476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157840</xdr:rowOff>
    </xdr:from>
    <xdr:to>
      <xdr:col>41</xdr:col>
      <xdr:colOff>101600</xdr:colOff>
      <xdr:row>78</xdr:row>
      <xdr:rowOff>87990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79117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5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155978</xdr:rowOff>
    </xdr:from>
    <xdr:to>
      <xdr:col>36</xdr:col>
      <xdr:colOff>165100</xdr:colOff>
      <xdr:row>79</xdr:row>
      <xdr:rowOff>86128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77255</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2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91580</xdr:rowOff>
    </xdr:from>
    <xdr:to>
      <xdr:col>55</xdr:col>
      <xdr:colOff>0</xdr:colOff>
      <xdr:row>98</xdr:row>
      <xdr:rowOff>7317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22230"/>
          <a:ext cx="838200" cy="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66273</xdr:rowOff>
    </xdr:from>
    <xdr:to>
      <xdr:col>50</xdr:col>
      <xdr:colOff>114300</xdr:colOff>
      <xdr:row>98</xdr:row>
      <xdr:rowOff>7317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96923"/>
          <a:ext cx="889000" cy="1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66273</xdr:rowOff>
    </xdr:from>
    <xdr:to>
      <xdr:col>45</xdr:col>
      <xdr:colOff>177800</xdr:colOff>
      <xdr:row>98</xdr:row>
      <xdr:rowOff>58547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96923"/>
          <a:ext cx="889000" cy="1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58547</xdr:rowOff>
    </xdr:from>
    <xdr:to>
      <xdr:col>41</xdr:col>
      <xdr:colOff>50800</xdr:colOff>
      <xdr:row>98</xdr:row>
      <xdr:rowOff>138419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60647"/>
          <a:ext cx="889000" cy="7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40780</xdr:rowOff>
    </xdr:from>
    <xdr:to>
      <xdr:col>55</xdr:col>
      <xdr:colOff>50800</xdr:colOff>
      <xdr:row>97</xdr:row>
      <xdr:rowOff>142380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19207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127967</xdr:rowOff>
    </xdr:from>
    <xdr:to>
      <xdr:col>50</xdr:col>
      <xdr:colOff>165100</xdr:colOff>
      <xdr:row>98</xdr:row>
      <xdr:rowOff>58117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15473</xdr:rowOff>
    </xdr:from>
    <xdr:to>
      <xdr:col>46</xdr:col>
      <xdr:colOff>38100</xdr:colOff>
      <xdr:row>97</xdr:row>
      <xdr:rowOff>117073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108200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7747</xdr:rowOff>
    </xdr:from>
    <xdr:to>
      <xdr:col>41</xdr:col>
      <xdr:colOff>101600</xdr:colOff>
      <xdr:row>98</xdr:row>
      <xdr:rowOff>109347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100474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87619</xdr:rowOff>
    </xdr:from>
    <xdr:to>
      <xdr:col>36</xdr:col>
      <xdr:colOff>165100</xdr:colOff>
      <xdr:row>99</xdr:row>
      <xdr:rowOff>17769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8896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18009</xdr:rowOff>
    </xdr:from>
    <xdr:to>
      <xdr:col>85</xdr:col>
      <xdr:colOff>127000</xdr:colOff>
      <xdr:row>37</xdr:row>
      <xdr:rowOff>42926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90209"/>
          <a:ext cx="838200" cy="1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42926</xdr:rowOff>
    </xdr:from>
    <xdr:to>
      <xdr:col>81</xdr:col>
      <xdr:colOff>50800</xdr:colOff>
      <xdr:row>37</xdr:row>
      <xdr:rowOff>80150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8657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80150</xdr:rowOff>
    </xdr:from>
    <xdr:to>
      <xdr:col>76</xdr:col>
      <xdr:colOff>114300</xdr:colOff>
      <xdr:row>37</xdr:row>
      <xdr:rowOff>100914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23800"/>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100914</xdr:rowOff>
    </xdr:from>
    <xdr:to>
      <xdr:col>71</xdr:col>
      <xdr:colOff>177800</xdr:colOff>
      <xdr:row>38</xdr:row>
      <xdr:rowOff>63729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44564"/>
          <a:ext cx="8890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138659</xdr:rowOff>
    </xdr:from>
    <xdr:to>
      <xdr:col>85</xdr:col>
      <xdr:colOff>177800</xdr:colOff>
      <xdr:row>36</xdr:row>
      <xdr:rowOff>68809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1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161536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163576</xdr:rowOff>
    </xdr:from>
    <xdr:to>
      <xdr:col>81</xdr:col>
      <xdr:colOff>101600</xdr:colOff>
      <xdr:row>37</xdr:row>
      <xdr:rowOff>93726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110253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29350</xdr:rowOff>
    </xdr:from>
    <xdr:to>
      <xdr:col>76</xdr:col>
      <xdr:colOff>165100</xdr:colOff>
      <xdr:row>37</xdr:row>
      <xdr:rowOff>130950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147477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50114</xdr:rowOff>
    </xdr:from>
    <xdr:to>
      <xdr:col>72</xdr:col>
      <xdr:colOff>38100</xdr:colOff>
      <xdr:row>37</xdr:row>
      <xdr:rowOff>151714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168241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12929</xdr:rowOff>
    </xdr:from>
    <xdr:to>
      <xdr:col>67</xdr:col>
      <xdr:colOff>101600</xdr:colOff>
      <xdr:row>38</xdr:row>
      <xdr:rowOff>114529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105656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14607</xdr:rowOff>
    </xdr:from>
    <xdr:to>
      <xdr:col>85</xdr:col>
      <xdr:colOff>127000</xdr:colOff>
      <xdr:row>58</xdr:row>
      <xdr:rowOff>22804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958707"/>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16518</xdr:rowOff>
    </xdr:from>
    <xdr:to>
      <xdr:col>81</xdr:col>
      <xdr:colOff>50800</xdr:colOff>
      <xdr:row>58</xdr:row>
      <xdr:rowOff>22804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789168"/>
          <a:ext cx="889000" cy="17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16518</xdr:rowOff>
    </xdr:from>
    <xdr:to>
      <xdr:col>76</xdr:col>
      <xdr:colOff>114300</xdr:colOff>
      <xdr:row>58</xdr:row>
      <xdr:rowOff>68736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89168"/>
          <a:ext cx="889000" cy="2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68736</xdr:rowOff>
    </xdr:from>
    <xdr:to>
      <xdr:col>71</xdr:col>
      <xdr:colOff>177800</xdr:colOff>
      <xdr:row>58</xdr:row>
      <xdr:rowOff>157824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012836"/>
          <a:ext cx="889000" cy="8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135257</xdr:rowOff>
    </xdr:from>
    <xdr:to>
      <xdr:col>85</xdr:col>
      <xdr:colOff>177800</xdr:colOff>
      <xdr:row>58</xdr:row>
      <xdr:rowOff>65407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9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50184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143454</xdr:rowOff>
    </xdr:from>
    <xdr:to>
      <xdr:col>81</xdr:col>
      <xdr:colOff>101600</xdr:colOff>
      <xdr:row>58</xdr:row>
      <xdr:rowOff>73604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64731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0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137168</xdr:rowOff>
    </xdr:from>
    <xdr:to>
      <xdr:col>76</xdr:col>
      <xdr:colOff>165100</xdr:colOff>
      <xdr:row>57</xdr:row>
      <xdr:rowOff>67318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58445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17936</xdr:rowOff>
    </xdr:from>
    <xdr:to>
      <xdr:col>72</xdr:col>
      <xdr:colOff>38100</xdr:colOff>
      <xdr:row>58</xdr:row>
      <xdr:rowOff>119536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110663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0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107024</xdr:rowOff>
    </xdr:from>
    <xdr:to>
      <xdr:col>67</xdr:col>
      <xdr:colOff>101600</xdr:colOff>
      <xdr:row>59</xdr:row>
      <xdr:rowOff>37174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28301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75966</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49066"/>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75966</xdr:rowOff>
    </xdr:from>
    <xdr:to>
      <xdr:col>76</xdr:col>
      <xdr:colOff>114300</xdr:colOff>
      <xdr:row>78</xdr:row>
      <xdr:rowOff>96678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449066"/>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86254</xdr:rowOff>
    </xdr:from>
    <xdr:to>
      <xdr:col>71</xdr:col>
      <xdr:colOff>177800</xdr:colOff>
      <xdr:row>78</xdr:row>
      <xdr:rowOff>96678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59354"/>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25166</xdr:rowOff>
    </xdr:from>
    <xdr:to>
      <xdr:col>76</xdr:col>
      <xdr:colOff>165100</xdr:colOff>
      <xdr:row>78</xdr:row>
      <xdr:rowOff>126766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3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143293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17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45878</xdr:rowOff>
    </xdr:from>
    <xdr:to>
      <xdr:col>72</xdr:col>
      <xdr:colOff>38100</xdr:colOff>
      <xdr:row>78</xdr:row>
      <xdr:rowOff>147478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138605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1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35454</xdr:rowOff>
    </xdr:from>
    <xdr:to>
      <xdr:col>67</xdr:col>
      <xdr:colOff>101600</xdr:colOff>
      <xdr:row>78</xdr:row>
      <xdr:rowOff>137054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128181</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50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122289</xdr:rowOff>
    </xdr:from>
    <xdr:to>
      <xdr:col>85</xdr:col>
      <xdr:colOff>127000</xdr:colOff>
      <xdr:row>96</xdr:row>
      <xdr:rowOff>122974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8148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122974</xdr:rowOff>
    </xdr:from>
    <xdr:to>
      <xdr:col>81</xdr:col>
      <xdr:colOff>50800</xdr:colOff>
      <xdr:row>96</xdr:row>
      <xdr:rowOff>125337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8217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125337</xdr:rowOff>
    </xdr:from>
    <xdr:to>
      <xdr:col>76</xdr:col>
      <xdr:colOff>114300</xdr:colOff>
      <xdr:row>96</xdr:row>
      <xdr:rowOff>141936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4537"/>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141936</xdr:rowOff>
    </xdr:from>
    <xdr:to>
      <xdr:col>71</xdr:col>
      <xdr:colOff>177800</xdr:colOff>
      <xdr:row>96</xdr:row>
      <xdr:rowOff>152502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01136"/>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71489</xdr:rowOff>
    </xdr:from>
    <xdr:to>
      <xdr:col>85</xdr:col>
      <xdr:colOff>177800</xdr:colOff>
      <xdr:row>97</xdr:row>
      <xdr:rowOff>1639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49916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72174</xdr:rowOff>
    </xdr:from>
    <xdr:to>
      <xdr:col>81</xdr:col>
      <xdr:colOff>101600</xdr:colOff>
      <xdr:row>97</xdr:row>
      <xdr:rowOff>2324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164901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74537</xdr:rowOff>
    </xdr:from>
    <xdr:to>
      <xdr:col>76</xdr:col>
      <xdr:colOff>165100</xdr:colOff>
      <xdr:row>97</xdr:row>
      <xdr:rowOff>4687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167264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91136</xdr:rowOff>
    </xdr:from>
    <xdr:to>
      <xdr:col>72</xdr:col>
      <xdr:colOff>38100</xdr:colOff>
      <xdr:row>97</xdr:row>
      <xdr:rowOff>21286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12413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101702</xdr:rowOff>
    </xdr:from>
    <xdr:to>
      <xdr:col>67</xdr:col>
      <xdr:colOff>101600</xdr:colOff>
      <xdr:row>97</xdr:row>
      <xdr:rowOff>31852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22979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社会福祉費において物価高騰対策等に係る給付金等にかかる経費等の増や老人福祉費において介護保険事業特別会計繰出金等が増加したこと、児童福祉費において沼間小学校区放課後児童クラブの建設に係る普通建設事業費等が増加したことが起因し、前年度に比べ増加した。</a:t>
          </a:r>
        </a:p>
        <a:p>
          <a:r>
            <a:rPr kumimoji="1" lang="ja-JP" altLang="en-US" sz="1300">
              <a:latin typeface="ＭＳ Ｐゴシック" panose="020B0600070205080204" pitchFamily="50" charset="-128"/>
              <a:ea typeface="ＭＳ Ｐゴシック" panose="020B0600070205080204" pitchFamily="50" charset="-128"/>
            </a:rPr>
            <a:t>衛生費については、清掃費において老朽化した一般廃棄物処理施設に係る経費が増加したが、保健衛生費において新型コロナウイルスワクチン接種に係る経費や国・県への補助金の返還の減少により、前年度に比べ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商工費については、新型コロナウイルスの影響により休止していた花火大会実施のための観光協会への補助金の増加などに伴い、前年度に比べ増加した。</a:t>
          </a:r>
        </a:p>
        <a:p>
          <a:r>
            <a:rPr kumimoji="1" lang="ja-JP" altLang="en-US" sz="1300">
              <a:latin typeface="ＭＳ Ｐゴシック" panose="020B0600070205080204" pitchFamily="50" charset="-128"/>
              <a:ea typeface="ＭＳ Ｐゴシック" panose="020B0600070205080204" pitchFamily="50" charset="-128"/>
            </a:rPr>
            <a:t>土木費については、土木管理費において、緑地法面防護工事の増加等による普通建設事業費の増加や、公園費において老朽化した遊具等の更新工事等による普通建設事業費の増加、住宅費において市営住宅の外壁改修に係る普通建設事業費の増加等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消防費については、はしご車オーバーホール業務委託が終了したことに伴い物件費は減少したが、高機能消防指令センターの整備等に係る普通建設事業費の増加等により、前年度に比べ増加した。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令和２年度は歳出決算額は増加したが、国庫支出金の増や基金繰入金の増、地方消費税交付金の増等により、歳入決算額が歳出決算額の増加を上回り増加した。令和３年度は普通交付税の再算定による追加交付が行われたことで歳入が増加し、歳入決算額の増加幅が歳出決算額の増加幅を上回り、増加となった。令和４年度は歳入決算額、歳出決算額ともに減少したが、歳出決算額の減少幅が歳入決算額の減少幅より小さかったため実質収支が減少し実質収支比率も減少した。令和５年度は、普通交付税の増等により標準財政規模は増加したが、実質収支額が減少したことにより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一般会計において国庫支出金や基金繰入金、地方消費税交付金が増加したことや国民健康保険事業特別会計及び介護保険事業特別会計においてコロナ禍における受診控えによる給付費の減少により、前年度より全体で黒字額が増加している。</a:t>
          </a:r>
        </a:p>
        <a:p>
          <a:r>
            <a:rPr kumimoji="1" lang="ja-JP" altLang="en-US" sz="1400">
              <a:latin typeface="ＭＳ ゴシック" pitchFamily="49" charset="-128"/>
              <a:ea typeface="ＭＳ ゴシック" pitchFamily="49" charset="-128"/>
            </a:rPr>
            <a:t>　令和３年度は、一般会計において普通交付税の増額による歳入増加や国民健康保険事業特別会計における繰越金の増加などが起因し、前年度より全体で黒字額が増加している。</a:t>
          </a:r>
        </a:p>
        <a:p>
          <a:r>
            <a:rPr kumimoji="1" lang="ja-JP" altLang="en-US" sz="1400">
              <a:latin typeface="ＭＳ ゴシック" pitchFamily="49" charset="-128"/>
              <a:ea typeface="ＭＳ ゴシック" pitchFamily="49" charset="-128"/>
            </a:rPr>
            <a:t>　令和４年度は、一般会計及び国民保険事業特別会計において国庫支出金や県支出金の減少が起因し、前年度より黒字額が減少している。</a:t>
          </a:r>
        </a:p>
        <a:p>
          <a:r>
            <a:rPr kumimoji="1" lang="ja-JP" altLang="en-US" sz="1400">
              <a:latin typeface="ＭＳ ゴシック" pitchFamily="49" charset="-128"/>
              <a:ea typeface="ＭＳ ゴシック" pitchFamily="49" charset="-128"/>
            </a:rPr>
            <a:t>　令和５年度は、一般会計において普通交付税の増額等による歳入増加はあったものの、普通建設事業費や扶助費の増加などが起因し、前年度より全体で黒字額が減少している。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は、令和３年度は公営企業債の元利償還金に対する繰入金が減少したものの、臨時財政対策債や神武寺トンネル改良工事、市営住宅整備事業等の大規模な建設事業の償還開始により、元利償還金が増となり元利償還金等も増となった。令和４年度は退職手当債が令和３年度末で完済となったこと元利償還金が減となり元利償還金等も減少した。</a:t>
          </a:r>
        </a:p>
        <a:p>
          <a:r>
            <a:rPr kumimoji="1" lang="ja-JP" altLang="en-US" sz="1200">
              <a:latin typeface="ＭＳ ゴシック" pitchFamily="49" charset="-128"/>
              <a:ea typeface="ＭＳ ゴシック" pitchFamily="49" charset="-128"/>
            </a:rPr>
            <a:t>　算入公債費等は令和４年度は下水道費の算入額が減少したことにより減少した。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５年度は元利償還金等と算入公債費等が共にほぼ横ばいであるが、今後は公共施設の老朽化対策による市債発行額の増加などにより、元利償還金の増加が見込まれるため、引き続き計画的な地方債の発行等により適正な実質公債費比率の水準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地方債の現在高は、令和元年度以降は大型の整備事業等がなく、地方債発行額が償還額に比べ少なかったために減少した。</a:t>
          </a:r>
        </a:p>
        <a:p>
          <a:r>
            <a:rPr kumimoji="1" lang="ja-JP" altLang="en-US" sz="1400">
              <a:latin typeface="ＭＳ ゴシック" pitchFamily="49" charset="-128"/>
              <a:ea typeface="ＭＳ ゴシック" pitchFamily="49" charset="-128"/>
            </a:rPr>
            <a:t>　公営企業債繰入見込額は、下水道整備事業に係る償還額が上昇した。今後は老朽化した施設等の整備に伴いさらに増加が見込まれる。</a:t>
          </a:r>
        </a:p>
        <a:p>
          <a:r>
            <a:rPr kumimoji="1" lang="ja-JP" altLang="en-US" sz="1400">
              <a:latin typeface="ＭＳ ゴシック" pitchFamily="49" charset="-128"/>
              <a:ea typeface="ＭＳ ゴシック" pitchFamily="49" charset="-128"/>
            </a:rPr>
            <a:t>　充当可能基金額は、令和元年度から財政調整基金の増加や公共公益施設整備に係る基金の増加等により大きく増加した。</a:t>
          </a:r>
        </a:p>
        <a:p>
          <a:r>
            <a:rPr kumimoji="1" lang="ja-JP" altLang="en-US" sz="1400">
              <a:latin typeface="ＭＳ ゴシック" pitchFamily="49" charset="-128"/>
              <a:ea typeface="ＭＳ ゴシック" pitchFamily="49" charset="-128"/>
            </a:rPr>
            <a:t>　令和６年度以降は、老朽化の進む公共施設の改修・更新に伴い地方債残高の増加が見込まれ、比率の上昇が予想されるが、計画的な地方債の発行等により将来負担額の水準の維持に努め、分子の増加を防ぐことにより、将来負担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神奈川県逗子市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その他特定目的基金は減少したが、財政調整基金は大幅に増加したため、基金全体としては増加している。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効率的な財政運営を継続し、財政調整基金の取崩しは年度間の財源の不均衡に対応するために適切な額の取崩しを行う。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公共公益施設整備基金：道路、公園、排水施設、教育施設その他の公共公益施設の整備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みんなで乗り越える新型コロナウイルス感染症対策基金：令和２年度に設置、新型コロナウイルス感染症対策に係る経費を使途としている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ふるさと基金：魅力的なまちづくりの推進に資するため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項目の使途を設けている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特定防衛施設周辺整備基金：池子の森自然公園の管理運営に係る事業及び高齢者センターの設備更新に係る事業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ふるさと基金やみどり基金の原資となる寄附金の減及び繰入金の増により、全体として基金の残高が減少した。また、公共公益施設整備基金への積立については、令和４年度に引き続き令和５年度も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千円積立を実施したが、同時に繰入も開始したことにより、公共公益施設整備基金としては微増となった。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寄附金を財源としているものについては、使途を明確にし、寄附者にとってわかりやすいよう努める。国庫補助金等を財源としているものについては、各計画に基づき適切に管理していく。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令和４年度は財源調整のための取崩額が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千円と令和３年度から増加したが、積立額がそれを上回る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1,337,548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千円だったため、残高が増加した。令和５年度は財源調整のための取崩額が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千円と令和４年度からさらに増加したが、積立額がそれを上回る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1,606,876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千円だったため、さらに残高が増加した。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今後も安定的な財政運営を行える財政規模を維持するほか、財政調整基金の取崩しは年度間の財源の不均衡に対応するために適切な額の取崩しを行う。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25755399</v>
      </c>
      <c r="BO4" s="371"/>
      <c r="BP4" s="371"/>
      <c r="BQ4" s="371"/>
      <c r="BR4" s="371"/>
      <c r="BS4" s="371"/>
      <c r="BT4" s="371"/>
      <c r="BU4" s="372"/>
      <c r="BV4" s="370">
        <v>25320761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10.7</v>
      </c>
      <c r="CU4" s="377"/>
      <c r="CV4" s="377"/>
      <c r="CW4" s="377"/>
      <c r="CX4" s="377"/>
      <c r="CY4" s="377"/>
      <c r="CZ4" s="377"/>
      <c r="DA4" s="378"/>
      <c r="DB4" s="376">
        <v>15.3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24254333</v>
      </c>
      <c r="BO5" s="408"/>
      <c r="BP5" s="408"/>
      <c r="BQ5" s="408"/>
      <c r="BR5" s="408"/>
      <c r="BS5" s="408"/>
      <c r="BT5" s="408"/>
      <c r="BU5" s="409"/>
      <c r="BV5" s="407">
        <v>23325345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94.3</v>
      </c>
      <c r="CU5" s="405"/>
      <c r="CV5" s="405"/>
      <c r="CW5" s="405"/>
      <c r="CX5" s="405"/>
      <c r="CY5" s="405"/>
      <c r="CZ5" s="405"/>
      <c r="DA5" s="406"/>
      <c r="DB5" s="404">
        <v>93.5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1501066</v>
      </c>
      <c r="BO6" s="408"/>
      <c r="BP6" s="408"/>
      <c r="BQ6" s="408"/>
      <c r="BR6" s="408"/>
      <c r="BS6" s="408"/>
      <c r="BT6" s="408"/>
      <c r="BU6" s="409"/>
      <c r="BV6" s="407">
        <v>1995416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95.3</v>
      </c>
      <c r="CU6" s="445"/>
      <c r="CV6" s="445"/>
      <c r="CW6" s="445"/>
      <c r="CX6" s="445"/>
      <c r="CY6" s="445"/>
      <c r="CZ6" s="445"/>
      <c r="DA6" s="446"/>
      <c r="DB6" s="444">
        <v>95.7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85622</v>
      </c>
      <c r="BO7" s="408"/>
      <c r="BP7" s="408"/>
      <c r="BQ7" s="408"/>
      <c r="BR7" s="408"/>
      <c r="BS7" s="408"/>
      <c r="BT7" s="408"/>
      <c r="BU7" s="409"/>
      <c r="BV7" s="407">
        <v>12891</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13239389</v>
      </c>
      <c r="CU7" s="408"/>
      <c r="CV7" s="408"/>
      <c r="CW7" s="408"/>
      <c r="CX7" s="408"/>
      <c r="CY7" s="408"/>
      <c r="CZ7" s="408"/>
      <c r="DA7" s="409"/>
      <c r="DB7" s="407">
        <v>12983297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1415444</v>
      </c>
      <c r="BO8" s="408"/>
      <c r="BP8" s="408"/>
      <c r="BQ8" s="408"/>
      <c r="BR8" s="408"/>
      <c r="BS8" s="408"/>
      <c r="BT8" s="408"/>
      <c r="BU8" s="409"/>
      <c r="BV8" s="407">
        <v>1982525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0.79</v>
      </c>
      <c r="CU8" s="448"/>
      <c r="CV8" s="448"/>
      <c r="CW8" s="448"/>
      <c r="CX8" s="448"/>
      <c r="CY8" s="448"/>
      <c r="CZ8" s="448"/>
      <c r="DA8" s="449"/>
      <c r="DB8" s="447">
        <v>0.81</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57060</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-567081</v>
      </c>
      <c r="BO9" s="408"/>
      <c r="BP9" s="408"/>
      <c r="BQ9" s="408"/>
      <c r="BR9" s="408"/>
      <c r="BS9" s="408"/>
      <c r="BT9" s="408"/>
      <c r="BU9" s="409"/>
      <c r="BV9" s="407">
        <v>-341391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57425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1606876</v>
      </c>
      <c r="BO10" s="408"/>
      <c r="BP10" s="408"/>
      <c r="BQ10" s="408"/>
      <c r="BR10" s="408"/>
      <c r="BS10" s="408"/>
      <c r="BT10" s="408"/>
      <c r="BU10" s="409"/>
      <c r="BV10" s="407">
        <v>1337548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58510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780000</v>
      </c>
      <c r="BO12" s="408"/>
      <c r="BP12" s="408"/>
      <c r="BQ12" s="408"/>
      <c r="BR12" s="408"/>
      <c r="BS12" s="408"/>
      <c r="BT12" s="408"/>
      <c r="BU12" s="409"/>
      <c r="BV12" s="407">
        <v>670000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57907</v>
      </c>
      <c r="S13" s="492"/>
      <c r="T13" s="492"/>
      <c r="U13" s="492"/>
      <c r="V13" s="493"/>
      <c r="W13" s="423" t="s">
        <v>131</v>
      </c>
      <c r="X13" s="424"/>
      <c r="Y13" s="424"/>
      <c r="Z13" s="424"/>
      <c r="AA13" s="424"/>
      <c r="AB13" s="414"/>
      <c r="AC13" s="458">
        <v>107</v>
      </c>
      <c r="AD13" s="459"/>
      <c r="AE13" s="459"/>
      <c r="AF13" s="459"/>
      <c r="AG13" s="501"/>
      <c r="AH13" s="458">
        <v>119</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259795</v>
      </c>
      <c r="BO13" s="408"/>
      <c r="BP13" s="408"/>
      <c r="BQ13" s="408"/>
      <c r="BR13" s="408"/>
      <c r="BS13" s="408"/>
      <c r="BT13" s="408"/>
      <c r="BU13" s="409"/>
      <c r="BV13" s="407">
        <v>326157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6.6</v>
      </c>
      <c r="CU13" s="405"/>
      <c r="CV13" s="405"/>
      <c r="CW13" s="405"/>
      <c r="CX13" s="405"/>
      <c r="CY13" s="405"/>
      <c r="CZ13" s="405"/>
      <c r="DA13" s="406"/>
      <c r="DB13" s="404">
        <v>6.6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58959</v>
      </c>
      <c r="S14" s="492"/>
      <c r="T14" s="492"/>
      <c r="U14" s="492"/>
      <c r="V14" s="493"/>
      <c r="W14" s="397"/>
      <c r="X14" s="398"/>
      <c r="Y14" s="398"/>
      <c r="Z14" s="398"/>
      <c r="AA14" s="398"/>
      <c r="AB14" s="387"/>
      <c r="AC14" s="494">
        <v>0.4</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58394</v>
      </c>
      <c r="S15" s="492"/>
      <c r="T15" s="492"/>
      <c r="U15" s="492"/>
      <c r="V15" s="493"/>
      <c r="W15" s="423" t="s">
        <v>137</v>
      </c>
      <c r="X15" s="424"/>
      <c r="Y15" s="424"/>
      <c r="Z15" s="424"/>
      <c r="AA15" s="424"/>
      <c r="AB15" s="414"/>
      <c r="AC15" s="458">
        <v>3449</v>
      </c>
      <c r="AD15" s="459"/>
      <c r="AE15" s="459"/>
      <c r="AF15" s="459"/>
      <c r="AG15" s="501"/>
      <c r="AH15" s="458">
        <v>3762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8214045</v>
      </c>
      <c r="BO15" s="371"/>
      <c r="BP15" s="371"/>
      <c r="BQ15" s="371"/>
      <c r="BR15" s="371"/>
      <c r="BS15" s="371"/>
      <c r="BT15" s="371"/>
      <c r="BU15" s="372"/>
      <c r="BV15" s="370">
        <v>8158298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14.2</v>
      </c>
      <c r="AD16" s="495"/>
      <c r="AE16" s="495"/>
      <c r="AF16" s="495"/>
      <c r="AG16" s="496"/>
      <c r="AH16" s="494">
        <v>15.8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10592358</v>
      </c>
      <c r="BO16" s="408"/>
      <c r="BP16" s="408"/>
      <c r="BQ16" s="408"/>
      <c r="BR16" s="408"/>
      <c r="BS16" s="408"/>
      <c r="BT16" s="408"/>
      <c r="BU16" s="409"/>
      <c r="BV16" s="407">
        <v>10252543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20696</v>
      </c>
      <c r="AD17" s="459"/>
      <c r="AE17" s="459"/>
      <c r="AF17" s="459"/>
      <c r="AG17" s="501"/>
      <c r="AH17" s="458">
        <v>19856</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10672607</v>
      </c>
      <c r="BO17" s="408"/>
      <c r="BP17" s="408"/>
      <c r="BQ17" s="408"/>
      <c r="BR17" s="408"/>
      <c r="BS17" s="408"/>
      <c r="BT17" s="408"/>
      <c r="BU17" s="409"/>
      <c r="BV17" s="407">
        <v>10579631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17.28</v>
      </c>
      <c r="M18" s="531"/>
      <c r="N18" s="531"/>
      <c r="O18" s="531"/>
      <c r="P18" s="531"/>
      <c r="Q18" s="531"/>
      <c r="R18" s="532"/>
      <c r="S18" s="532"/>
      <c r="T18" s="532"/>
      <c r="U18" s="532"/>
      <c r="V18" s="533"/>
      <c r="W18" s="425"/>
      <c r="X18" s="426"/>
      <c r="Y18" s="426"/>
      <c r="Z18" s="426"/>
      <c r="AA18" s="426"/>
      <c r="AB18" s="417"/>
      <c r="AC18" s="534">
        <v>85.3</v>
      </c>
      <c r="AD18" s="535"/>
      <c r="AE18" s="535"/>
      <c r="AF18" s="535"/>
      <c r="AG18" s="536"/>
      <c r="AH18" s="534">
        <v>83.6</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13007168</v>
      </c>
      <c r="BO18" s="408"/>
      <c r="BP18" s="408"/>
      <c r="BQ18" s="408"/>
      <c r="BR18" s="408"/>
      <c r="BS18" s="408"/>
      <c r="BT18" s="408"/>
      <c r="BU18" s="409"/>
      <c r="BV18" s="407">
        <v>12670914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3302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18349297</v>
      </c>
      <c r="BO19" s="408"/>
      <c r="BP19" s="408"/>
      <c r="BQ19" s="408"/>
      <c r="BR19" s="408"/>
      <c r="BS19" s="408"/>
      <c r="BT19" s="408"/>
      <c r="BU19" s="409"/>
      <c r="BV19" s="407">
        <v>18196350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24869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15941879</v>
      </c>
      <c r="BO22" s="371"/>
      <c r="BP22" s="371"/>
      <c r="BQ22" s="371"/>
      <c r="BR22" s="371"/>
      <c r="BS22" s="371"/>
      <c r="BT22" s="371"/>
      <c r="BU22" s="372"/>
      <c r="BV22" s="370">
        <v>16408906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13238834</v>
      </c>
      <c r="BO23" s="408"/>
      <c r="BP23" s="408"/>
      <c r="BQ23" s="408"/>
      <c r="BR23" s="408"/>
      <c r="BS23" s="408"/>
      <c r="BT23" s="408"/>
      <c r="BU23" s="409"/>
      <c r="BV23" s="407">
        <v>14047546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8190</v>
      </c>
      <c r="R24" s="459"/>
      <c r="S24" s="459"/>
      <c r="T24" s="459"/>
      <c r="U24" s="459"/>
      <c r="V24" s="501"/>
      <c r="W24" s="553"/>
      <c r="X24" s="554"/>
      <c r="Y24" s="555"/>
      <c r="Z24" s="457" t="s">
        <v>161</v>
      </c>
      <c r="AA24" s="437"/>
      <c r="AB24" s="437"/>
      <c r="AC24" s="437"/>
      <c r="AD24" s="437"/>
      <c r="AE24" s="437"/>
      <c r="AF24" s="437"/>
      <c r="AG24" s="438"/>
      <c r="AH24" s="458">
        <v>426</v>
      </c>
      <c r="AI24" s="459"/>
      <c r="AJ24" s="459"/>
      <c r="AK24" s="459"/>
      <c r="AL24" s="501"/>
      <c r="AM24" s="458">
        <v>1318044</v>
      </c>
      <c r="AN24" s="459"/>
      <c r="AO24" s="459"/>
      <c r="AP24" s="459"/>
      <c r="AQ24" s="459"/>
      <c r="AR24" s="501"/>
      <c r="AS24" s="458">
        <v>3094</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6936415</v>
      </c>
      <c r="BO24" s="408"/>
      <c r="BP24" s="408"/>
      <c r="BQ24" s="408"/>
      <c r="BR24" s="408"/>
      <c r="BS24" s="408"/>
      <c r="BT24" s="408"/>
      <c r="BU24" s="409"/>
      <c r="BV24" s="407">
        <v>6739583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7550</v>
      </c>
      <c r="R25" s="459"/>
      <c r="S25" s="459"/>
      <c r="T25" s="459"/>
      <c r="U25" s="459"/>
      <c r="V25" s="501"/>
      <c r="W25" s="553"/>
      <c r="X25" s="554"/>
      <c r="Y25" s="555"/>
      <c r="Z25" s="457" t="s">
        <v>164</v>
      </c>
      <c r="AA25" s="437"/>
      <c r="AB25" s="437"/>
      <c r="AC25" s="437"/>
      <c r="AD25" s="437"/>
      <c r="AE25" s="437"/>
      <c r="AF25" s="437"/>
      <c r="AG25" s="438"/>
      <c r="AH25" s="458">
        <v>88</v>
      </c>
      <c r="AI25" s="459"/>
      <c r="AJ25" s="459"/>
      <c r="AK25" s="459"/>
      <c r="AL25" s="501"/>
      <c r="AM25" s="458">
        <v>270776</v>
      </c>
      <c r="AN25" s="459"/>
      <c r="AO25" s="459"/>
      <c r="AP25" s="459"/>
      <c r="AQ25" s="459"/>
      <c r="AR25" s="501"/>
      <c r="AS25" s="458">
        <v>3077</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1249729</v>
      </c>
      <c r="BO25" s="371"/>
      <c r="BP25" s="371"/>
      <c r="BQ25" s="371"/>
      <c r="BR25" s="371"/>
      <c r="BS25" s="371"/>
      <c r="BT25" s="371"/>
      <c r="BU25" s="372"/>
      <c r="BV25" s="370">
        <v>1355740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6730</v>
      </c>
      <c r="R26" s="459"/>
      <c r="S26" s="459"/>
      <c r="T26" s="459"/>
      <c r="U26" s="459"/>
      <c r="V26" s="501"/>
      <c r="W26" s="553"/>
      <c r="X26" s="554"/>
      <c r="Y26" s="555"/>
      <c r="Z26" s="457" t="s">
        <v>167</v>
      </c>
      <c r="AA26" s="559"/>
      <c r="AB26" s="559"/>
      <c r="AC26" s="559"/>
      <c r="AD26" s="559"/>
      <c r="AE26" s="559"/>
      <c r="AF26" s="559"/>
      <c r="AG26" s="560"/>
      <c r="AH26" s="458">
        <v>51</v>
      </c>
      <c r="AI26" s="459"/>
      <c r="AJ26" s="459"/>
      <c r="AK26" s="459"/>
      <c r="AL26" s="501"/>
      <c r="AM26" s="458">
        <v>170544</v>
      </c>
      <c r="AN26" s="459"/>
      <c r="AO26" s="459"/>
      <c r="AP26" s="459"/>
      <c r="AQ26" s="459"/>
      <c r="AR26" s="501"/>
      <c r="AS26" s="458">
        <v>3344</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5420</v>
      </c>
      <c r="R27" s="459"/>
      <c r="S27" s="459"/>
      <c r="T27" s="459"/>
      <c r="U27" s="459"/>
      <c r="V27" s="501"/>
      <c r="W27" s="553"/>
      <c r="X27" s="554"/>
      <c r="Y27" s="555"/>
      <c r="Z27" s="457" t="s">
        <v>170</v>
      </c>
      <c r="AA27" s="437"/>
      <c r="AB27" s="437"/>
      <c r="AC27" s="437"/>
      <c r="AD27" s="437"/>
      <c r="AE27" s="437"/>
      <c r="AF27" s="437"/>
      <c r="AG27" s="438"/>
      <c r="AH27" s="458">
        <v>4</v>
      </c>
      <c r="AI27" s="459"/>
      <c r="AJ27" s="459"/>
      <c r="AK27" s="459"/>
      <c r="AL27" s="501"/>
      <c r="AM27" s="458">
        <v>15684</v>
      </c>
      <c r="AN27" s="459"/>
      <c r="AO27" s="459"/>
      <c r="AP27" s="459"/>
      <c r="AQ27" s="459"/>
      <c r="AR27" s="501"/>
      <c r="AS27" s="458">
        <v>3921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4820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3865055</v>
      </c>
      <c r="BO28" s="371"/>
      <c r="BP28" s="371"/>
      <c r="BQ28" s="371"/>
      <c r="BR28" s="371"/>
      <c r="BS28" s="371"/>
      <c r="BT28" s="371"/>
      <c r="BU28" s="372"/>
      <c r="BV28" s="370">
        <v>3038179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15</v>
      </c>
      <c r="M29" s="459"/>
      <c r="N29" s="459"/>
      <c r="O29" s="459"/>
      <c r="P29" s="501"/>
      <c r="Q29" s="458">
        <v>4390</v>
      </c>
      <c r="R29" s="459"/>
      <c r="S29" s="459"/>
      <c r="T29" s="459"/>
      <c r="U29" s="459"/>
      <c r="V29" s="501"/>
      <c r="W29" s="556"/>
      <c r="X29" s="557"/>
      <c r="Y29" s="558"/>
      <c r="Z29" s="457" t="s">
        <v>176</v>
      </c>
      <c r="AA29" s="437"/>
      <c r="AB29" s="437"/>
      <c r="AC29" s="437"/>
      <c r="AD29" s="437"/>
      <c r="AE29" s="437"/>
      <c r="AF29" s="437"/>
      <c r="AG29" s="438"/>
      <c r="AH29" s="458">
        <v>430</v>
      </c>
      <c r="AI29" s="459"/>
      <c r="AJ29" s="459"/>
      <c r="AK29" s="459"/>
      <c r="AL29" s="501"/>
      <c r="AM29" s="458">
        <v>1333728</v>
      </c>
      <c r="AN29" s="459"/>
      <c r="AO29" s="459"/>
      <c r="AP29" s="459"/>
      <c r="AQ29" s="459"/>
      <c r="AR29" s="501"/>
      <c r="AS29" s="458">
        <v>3102</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2277216</v>
      </c>
      <c r="BO30" s="527"/>
      <c r="BP30" s="527"/>
      <c r="BQ30" s="527"/>
      <c r="BR30" s="527"/>
      <c r="BS30" s="527"/>
      <c r="BT30" s="527"/>
      <c r="BU30" s="528"/>
      <c r="BV30" s="526">
        <v>2292960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神奈川県後期高齢者医療広域連合一般会計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8</v>
      </c>
      <c r="CP34" s="597"/>
      <c r="CQ34" s="598" t="str">
        <f>IF('各会計、関係団体の財政状況及び健全化判断比率'!BS7="","",'各会計、関係団体の財政状況及び健全化判断比率'!BS7)</f>
        <v>（株）パブリックサービス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神奈川県後期高齢者医療広域連合事業会計</v>
      </c>
      <c r="BZ35" s="598"/>
      <c r="CA35" s="598"/>
      <c r="CB35" s="598"/>
      <c r="CC35" s="598"/>
      <c r="CD35" s="598"/>
      <c r="CE35" s="598"/>
      <c r="CF35" s="598"/>
      <c r="CG35" s="598"/>
      <c r="CH35" s="598"/>
      <c r="CI35" s="598"/>
      <c r="CJ35" s="598"/>
      <c r="CK35" s="598"/>
      <c r="CL35" s="598"/>
      <c r="CM35" s="598"/>
      <c r="CN35" s="181"/>
      <c r="CO35" s="597">
        <f t="shared" ref="CO35:CO43" si="3">IF(CQ35="","",CO34+1)</f>
        <v>9</v>
      </c>
      <c r="CP35" s="597"/>
      <c r="CQ35" s="598" t="str">
        <f>IF('各会計、関係団体の財政状況及び健全化判断比率'!BS8="","",'各会計、関係団体の財政状況及び健全化判断比率'!BS8)</f>
        <v>逗子市土地開発公社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10</v>
      </c>
      <c r="CP36" s="597"/>
      <c r="CQ36" s="598" t="str">
        <f>IF('各会計、関係団体の財政状況及び健全化判断比率'!BS9="","",'各会計、関係団体の財政状況及び健全化判断比率'!BS9)</f>
        <v>（公財）逗葉地域医療センター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11</v>
      </c>
      <c r="CP37" s="597"/>
      <c r="CQ37" s="598" t="str">
        <f>IF('各会計、関係団体の財政状況及び健全化判断比率'!BS10="","",'各会計、関係団体の財政状況及び健全化判断比率'!BS10)</f>
        <v>（公財）かながわ健康財団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12</v>
      </c>
      <c r="CP38" s="597"/>
      <c r="CQ38" s="598" t="str">
        <f>IF('各会計、関係団体の財政状況及び健全化判断比率'!BS11="","",'各会計、関係団体の財政状況及び健全化判断比率'!BS11)</f>
        <v>（公財）かながわ海岸美化財団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rngP5M8M7tSoQPMj6YTpKMVNdaIqaPkuC6TWHf/8k2pGUfQD2++AJ3p8lgi1itqMAHNtF4m2fQx6ayvmYM1ZGw==" saltValue="02sU9/7O/fX1rZkqTILO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9747316</v>
      </c>
      <c r="S5" s="613"/>
      <c r="T5" s="613"/>
      <c r="U5" s="613"/>
      <c r="V5" s="613"/>
      <c r="W5" s="613"/>
      <c r="X5" s="613"/>
      <c r="Y5" s="614"/>
      <c r="Z5" s="615">
        <v>37.799999999999997</v>
      </c>
      <c r="AA5" s="615"/>
      <c r="AB5" s="615"/>
      <c r="AC5" s="615"/>
      <c r="AD5" s="616">
        <v>9158982</v>
      </c>
      <c r="AE5" s="616"/>
      <c r="AF5" s="616"/>
      <c r="AG5" s="616"/>
      <c r="AH5" s="616"/>
      <c r="AI5" s="616"/>
      <c r="AJ5" s="616"/>
      <c r="AK5" s="616"/>
      <c r="AL5" s="617">
        <v>67.099999999999994</v>
      </c>
      <c r="AM5" s="618"/>
      <c r="AN5" s="618"/>
      <c r="AO5" s="619"/>
      <c r="AP5" s="609" t="s">
        <v>215</v>
      </c>
      <c r="AQ5" s="610"/>
      <c r="AR5" s="610"/>
      <c r="AS5" s="610"/>
      <c r="AT5" s="610"/>
      <c r="AU5" s="610"/>
      <c r="AV5" s="610"/>
      <c r="AW5" s="610"/>
      <c r="AX5" s="610"/>
      <c r="AY5" s="610"/>
      <c r="AZ5" s="610"/>
      <c r="BA5" s="610"/>
      <c r="BB5" s="610"/>
      <c r="BC5" s="610"/>
      <c r="BD5" s="610"/>
      <c r="BE5" s="610"/>
      <c r="BF5" s="611"/>
      <c r="BG5" s="623">
        <v>9158982</v>
      </c>
      <c r="BH5" s="624"/>
      <c r="BI5" s="624"/>
      <c r="BJ5" s="624"/>
      <c r="BK5" s="624"/>
      <c r="BL5" s="624"/>
      <c r="BM5" s="624"/>
      <c r="BN5" s="625"/>
      <c r="BO5" s="626">
        <v>94</v>
      </c>
      <c r="BP5" s="626"/>
      <c r="BQ5" s="626"/>
      <c r="BR5" s="626"/>
      <c r="BS5" s="627">
        <v>8807</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101682</v>
      </c>
      <c r="S6" s="624"/>
      <c r="T6" s="624"/>
      <c r="U6" s="624"/>
      <c r="V6" s="624"/>
      <c r="W6" s="624"/>
      <c r="X6" s="624"/>
      <c r="Y6" s="625"/>
      <c r="Z6" s="626">
        <v>0.4</v>
      </c>
      <c r="AA6" s="626"/>
      <c r="AB6" s="626"/>
      <c r="AC6" s="626"/>
      <c r="AD6" s="627">
        <v>101682</v>
      </c>
      <c r="AE6" s="627"/>
      <c r="AF6" s="627"/>
      <c r="AG6" s="627"/>
      <c r="AH6" s="627"/>
      <c r="AI6" s="627"/>
      <c r="AJ6" s="627"/>
      <c r="AK6" s="627"/>
      <c r="AL6" s="628">
        <v>0.7</v>
      </c>
      <c r="AM6" s="629"/>
      <c r="AN6" s="629"/>
      <c r="AO6" s="630"/>
      <c r="AP6" s="620" t="s">
        <v>220</v>
      </c>
      <c r="AQ6" s="621"/>
      <c r="AR6" s="621"/>
      <c r="AS6" s="621"/>
      <c r="AT6" s="621"/>
      <c r="AU6" s="621"/>
      <c r="AV6" s="621"/>
      <c r="AW6" s="621"/>
      <c r="AX6" s="621"/>
      <c r="AY6" s="621"/>
      <c r="AZ6" s="621"/>
      <c r="BA6" s="621"/>
      <c r="BB6" s="621"/>
      <c r="BC6" s="621"/>
      <c r="BD6" s="621"/>
      <c r="BE6" s="621"/>
      <c r="BF6" s="622"/>
      <c r="BG6" s="623">
        <v>9158982</v>
      </c>
      <c r="BH6" s="624"/>
      <c r="BI6" s="624"/>
      <c r="BJ6" s="624"/>
      <c r="BK6" s="624"/>
      <c r="BL6" s="624"/>
      <c r="BM6" s="624"/>
      <c r="BN6" s="625"/>
      <c r="BO6" s="626">
        <v>94</v>
      </c>
      <c r="BP6" s="626"/>
      <c r="BQ6" s="626"/>
      <c r="BR6" s="626"/>
      <c r="BS6" s="627">
        <v>8807</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217077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216975</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3996</v>
      </c>
      <c r="S7" s="624"/>
      <c r="T7" s="624"/>
      <c r="U7" s="624"/>
      <c r="V7" s="624"/>
      <c r="W7" s="624"/>
      <c r="X7" s="624"/>
      <c r="Y7" s="625"/>
      <c r="Z7" s="626">
        <v>0</v>
      </c>
      <c r="AA7" s="626"/>
      <c r="AB7" s="626"/>
      <c r="AC7" s="626"/>
      <c r="AD7" s="627">
        <v>3996</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5426323</v>
      </c>
      <c r="BH7" s="624"/>
      <c r="BI7" s="624"/>
      <c r="BJ7" s="624"/>
      <c r="BK7" s="624"/>
      <c r="BL7" s="624"/>
      <c r="BM7" s="624"/>
      <c r="BN7" s="625"/>
      <c r="BO7" s="626">
        <v>55.7</v>
      </c>
      <c r="BP7" s="626"/>
      <c r="BQ7" s="626"/>
      <c r="BR7" s="626"/>
      <c r="BS7" s="627">
        <v>8807</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4424051</v>
      </c>
      <c r="CS7" s="624"/>
      <c r="CT7" s="624"/>
      <c r="CU7" s="624"/>
      <c r="CV7" s="624"/>
      <c r="CW7" s="624"/>
      <c r="CX7" s="624"/>
      <c r="CY7" s="625"/>
      <c r="CZ7" s="626">
        <v>18.2</v>
      </c>
      <c r="DA7" s="626"/>
      <c r="DB7" s="626"/>
      <c r="DC7" s="626"/>
      <c r="DD7" s="632">
        <v>159848</v>
      </c>
      <c r="DE7" s="624"/>
      <c r="DF7" s="624"/>
      <c r="DG7" s="624"/>
      <c r="DH7" s="624"/>
      <c r="DI7" s="624"/>
      <c r="DJ7" s="624"/>
      <c r="DK7" s="624"/>
      <c r="DL7" s="624"/>
      <c r="DM7" s="624"/>
      <c r="DN7" s="624"/>
      <c r="DO7" s="624"/>
      <c r="DP7" s="625"/>
      <c r="DQ7" s="632">
        <v>3917219</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98698</v>
      </c>
      <c r="S8" s="624"/>
      <c r="T8" s="624"/>
      <c r="U8" s="624"/>
      <c r="V8" s="624"/>
      <c r="W8" s="624"/>
      <c r="X8" s="624"/>
      <c r="Y8" s="625"/>
      <c r="Z8" s="626">
        <v>0.4</v>
      </c>
      <c r="AA8" s="626"/>
      <c r="AB8" s="626"/>
      <c r="AC8" s="626"/>
      <c r="AD8" s="627">
        <v>98698</v>
      </c>
      <c r="AE8" s="627"/>
      <c r="AF8" s="627"/>
      <c r="AG8" s="627"/>
      <c r="AH8" s="627"/>
      <c r="AI8" s="627"/>
      <c r="AJ8" s="627"/>
      <c r="AK8" s="627"/>
      <c r="AL8" s="628">
        <v>0.7</v>
      </c>
      <c r="AM8" s="629"/>
      <c r="AN8" s="629"/>
      <c r="AO8" s="630"/>
      <c r="AP8" s="620" t="s">
        <v>226</v>
      </c>
      <c r="AQ8" s="621"/>
      <c r="AR8" s="621"/>
      <c r="AS8" s="621"/>
      <c r="AT8" s="621"/>
      <c r="AU8" s="621"/>
      <c r="AV8" s="621"/>
      <c r="AW8" s="621"/>
      <c r="AX8" s="621"/>
      <c r="AY8" s="621"/>
      <c r="AZ8" s="621"/>
      <c r="BA8" s="621"/>
      <c r="BB8" s="621"/>
      <c r="BC8" s="621"/>
      <c r="BD8" s="621"/>
      <c r="BE8" s="621"/>
      <c r="BF8" s="622"/>
      <c r="BG8" s="623">
        <v>106607</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9919930</v>
      </c>
      <c r="CS8" s="624"/>
      <c r="CT8" s="624"/>
      <c r="CU8" s="624"/>
      <c r="CV8" s="624"/>
      <c r="CW8" s="624"/>
      <c r="CX8" s="624"/>
      <c r="CY8" s="625"/>
      <c r="CZ8" s="626">
        <v>40.9</v>
      </c>
      <c r="DA8" s="626"/>
      <c r="DB8" s="626"/>
      <c r="DC8" s="626"/>
      <c r="DD8" s="632">
        <v>463927</v>
      </c>
      <c r="DE8" s="624"/>
      <c r="DF8" s="624"/>
      <c r="DG8" s="624"/>
      <c r="DH8" s="624"/>
      <c r="DI8" s="624"/>
      <c r="DJ8" s="624"/>
      <c r="DK8" s="624"/>
      <c r="DL8" s="624"/>
      <c r="DM8" s="624"/>
      <c r="DN8" s="624"/>
      <c r="DO8" s="624"/>
      <c r="DP8" s="625"/>
      <c r="DQ8" s="632">
        <v>5562344</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109433</v>
      </c>
      <c r="S9" s="624"/>
      <c r="T9" s="624"/>
      <c r="U9" s="624"/>
      <c r="V9" s="624"/>
      <c r="W9" s="624"/>
      <c r="X9" s="624"/>
      <c r="Y9" s="625"/>
      <c r="Z9" s="626">
        <v>0.4</v>
      </c>
      <c r="AA9" s="626"/>
      <c r="AB9" s="626"/>
      <c r="AC9" s="626"/>
      <c r="AD9" s="627">
        <v>109433</v>
      </c>
      <c r="AE9" s="627"/>
      <c r="AF9" s="627"/>
      <c r="AG9" s="627"/>
      <c r="AH9" s="627"/>
      <c r="AI9" s="627"/>
      <c r="AJ9" s="627"/>
      <c r="AK9" s="627"/>
      <c r="AL9" s="628">
        <v>0.8</v>
      </c>
      <c r="AM9" s="629"/>
      <c r="AN9" s="629"/>
      <c r="AO9" s="630"/>
      <c r="AP9" s="620" t="s">
        <v>229</v>
      </c>
      <c r="AQ9" s="621"/>
      <c r="AR9" s="621"/>
      <c r="AS9" s="621"/>
      <c r="AT9" s="621"/>
      <c r="AU9" s="621"/>
      <c r="AV9" s="621"/>
      <c r="AW9" s="621"/>
      <c r="AX9" s="621"/>
      <c r="AY9" s="621"/>
      <c r="AZ9" s="621"/>
      <c r="BA9" s="621"/>
      <c r="BB9" s="621"/>
      <c r="BC9" s="621"/>
      <c r="BD9" s="621"/>
      <c r="BE9" s="621"/>
      <c r="BF9" s="622"/>
      <c r="BG9" s="623">
        <v>5085061</v>
      </c>
      <c r="BH9" s="624"/>
      <c r="BI9" s="624"/>
      <c r="BJ9" s="624"/>
      <c r="BK9" s="624"/>
      <c r="BL9" s="624"/>
      <c r="BM9" s="624"/>
      <c r="BN9" s="625"/>
      <c r="BO9" s="626">
        <v>52.2</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2244119</v>
      </c>
      <c r="CS9" s="624"/>
      <c r="CT9" s="624"/>
      <c r="CU9" s="624"/>
      <c r="CV9" s="624"/>
      <c r="CW9" s="624"/>
      <c r="CX9" s="624"/>
      <c r="CY9" s="625"/>
      <c r="CZ9" s="626">
        <v>9.3000000000000007</v>
      </c>
      <c r="DA9" s="626"/>
      <c r="DB9" s="626"/>
      <c r="DC9" s="626"/>
      <c r="DD9" s="632">
        <v>306287</v>
      </c>
      <c r="DE9" s="624"/>
      <c r="DF9" s="624"/>
      <c r="DG9" s="624"/>
      <c r="DH9" s="624"/>
      <c r="DI9" s="624"/>
      <c r="DJ9" s="624"/>
      <c r="DK9" s="624"/>
      <c r="DL9" s="624"/>
      <c r="DM9" s="624"/>
      <c r="DN9" s="624"/>
      <c r="DO9" s="624"/>
      <c r="DP9" s="625"/>
      <c r="DQ9" s="632">
        <v>1219916</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139908</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21354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1110</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1216004</v>
      </c>
      <c r="S11" s="624"/>
      <c r="T11" s="624"/>
      <c r="U11" s="624"/>
      <c r="V11" s="624"/>
      <c r="W11" s="624"/>
      <c r="X11" s="624"/>
      <c r="Y11" s="625"/>
      <c r="Z11" s="628">
        <v>4.7</v>
      </c>
      <c r="AA11" s="629"/>
      <c r="AB11" s="629"/>
      <c r="AC11" s="635"/>
      <c r="AD11" s="632">
        <v>1216004</v>
      </c>
      <c r="AE11" s="624"/>
      <c r="AF11" s="624"/>
      <c r="AG11" s="624"/>
      <c r="AH11" s="624"/>
      <c r="AI11" s="624"/>
      <c r="AJ11" s="624"/>
      <c r="AK11" s="625"/>
      <c r="AL11" s="628">
        <v>8.9</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94747</v>
      </c>
      <c r="BH11" s="624"/>
      <c r="BI11" s="624"/>
      <c r="BJ11" s="624"/>
      <c r="BK11" s="624"/>
      <c r="BL11" s="624"/>
      <c r="BM11" s="624"/>
      <c r="BN11" s="625"/>
      <c r="BO11" s="626">
        <v>1</v>
      </c>
      <c r="BP11" s="626"/>
      <c r="BQ11" s="626"/>
      <c r="BR11" s="626"/>
      <c r="BS11" s="627">
        <v>8807</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26348</v>
      </c>
      <c r="CS11" s="624"/>
      <c r="CT11" s="624"/>
      <c r="CU11" s="624"/>
      <c r="CV11" s="624"/>
      <c r="CW11" s="624"/>
      <c r="CX11" s="624"/>
      <c r="CY11" s="625"/>
      <c r="CZ11" s="626">
        <v>0.1</v>
      </c>
      <c r="DA11" s="626"/>
      <c r="DB11" s="626"/>
      <c r="DC11" s="626"/>
      <c r="DD11" s="632" t="s">
        <v>122</v>
      </c>
      <c r="DE11" s="624"/>
      <c r="DF11" s="624"/>
      <c r="DG11" s="624"/>
      <c r="DH11" s="624"/>
      <c r="DI11" s="624"/>
      <c r="DJ11" s="624"/>
      <c r="DK11" s="624"/>
      <c r="DL11" s="624"/>
      <c r="DM11" s="624"/>
      <c r="DN11" s="624"/>
      <c r="DO11" s="624"/>
      <c r="DP11" s="625"/>
      <c r="DQ11" s="632">
        <v>19823</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3400063</v>
      </c>
      <c r="BH12" s="624"/>
      <c r="BI12" s="624"/>
      <c r="BJ12" s="624"/>
      <c r="BK12" s="624"/>
      <c r="BL12" s="624"/>
      <c r="BM12" s="624"/>
      <c r="BN12" s="625"/>
      <c r="BO12" s="626">
        <v>34.9</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156063</v>
      </c>
      <c r="CS12" s="624"/>
      <c r="CT12" s="624"/>
      <c r="CU12" s="624"/>
      <c r="CV12" s="624"/>
      <c r="CW12" s="624"/>
      <c r="CX12" s="624"/>
      <c r="CY12" s="625"/>
      <c r="CZ12" s="626">
        <v>0.6</v>
      </c>
      <c r="DA12" s="626"/>
      <c r="DB12" s="626"/>
      <c r="DC12" s="626"/>
      <c r="DD12" s="632" t="s">
        <v>122</v>
      </c>
      <c r="DE12" s="624"/>
      <c r="DF12" s="624"/>
      <c r="DG12" s="624"/>
      <c r="DH12" s="624"/>
      <c r="DI12" s="624"/>
      <c r="DJ12" s="624"/>
      <c r="DK12" s="624"/>
      <c r="DL12" s="624"/>
      <c r="DM12" s="624"/>
      <c r="DN12" s="624"/>
      <c r="DO12" s="624"/>
      <c r="DP12" s="625"/>
      <c r="DQ12" s="632">
        <v>120743</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3371615</v>
      </c>
      <c r="BH13" s="624"/>
      <c r="BI13" s="624"/>
      <c r="BJ13" s="624"/>
      <c r="BK13" s="624"/>
      <c r="BL13" s="624"/>
      <c r="BM13" s="624"/>
      <c r="BN13" s="625"/>
      <c r="BO13" s="626">
        <v>34.6</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1732210</v>
      </c>
      <c r="CS13" s="624"/>
      <c r="CT13" s="624"/>
      <c r="CU13" s="624"/>
      <c r="CV13" s="624"/>
      <c r="CW13" s="624"/>
      <c r="CX13" s="624"/>
      <c r="CY13" s="625"/>
      <c r="CZ13" s="626">
        <v>7.1</v>
      </c>
      <c r="DA13" s="626"/>
      <c r="DB13" s="626"/>
      <c r="DC13" s="626"/>
      <c r="DD13" s="632">
        <v>483352</v>
      </c>
      <c r="DE13" s="624"/>
      <c r="DF13" s="624"/>
      <c r="DG13" s="624"/>
      <c r="DH13" s="624"/>
      <c r="DI13" s="624"/>
      <c r="DJ13" s="624"/>
      <c r="DK13" s="624"/>
      <c r="DL13" s="624"/>
      <c r="DM13" s="624"/>
      <c r="DN13" s="624"/>
      <c r="DO13" s="624"/>
      <c r="DP13" s="625"/>
      <c r="DQ13" s="632">
        <v>1263346</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806</v>
      </c>
      <c r="S14" s="624"/>
      <c r="T14" s="624"/>
      <c r="U14" s="624"/>
      <c r="V14" s="624"/>
      <c r="W14" s="624"/>
      <c r="X14" s="624"/>
      <c r="Y14" s="625"/>
      <c r="Z14" s="626">
        <v>0</v>
      </c>
      <c r="AA14" s="626"/>
      <c r="AB14" s="626"/>
      <c r="AC14" s="626"/>
      <c r="AD14" s="627">
        <v>806</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72206</v>
      </c>
      <c r="BH14" s="624"/>
      <c r="BI14" s="624"/>
      <c r="BJ14" s="624"/>
      <c r="BK14" s="624"/>
      <c r="BL14" s="624"/>
      <c r="BM14" s="624"/>
      <c r="BN14" s="625"/>
      <c r="BO14" s="626">
        <v>0.7</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1415612</v>
      </c>
      <c r="CS14" s="624"/>
      <c r="CT14" s="624"/>
      <c r="CU14" s="624"/>
      <c r="CV14" s="624"/>
      <c r="CW14" s="624"/>
      <c r="CX14" s="624"/>
      <c r="CY14" s="625"/>
      <c r="CZ14" s="626">
        <v>5.8</v>
      </c>
      <c r="DA14" s="626"/>
      <c r="DB14" s="626"/>
      <c r="DC14" s="626"/>
      <c r="DD14" s="632">
        <v>488145</v>
      </c>
      <c r="DE14" s="624"/>
      <c r="DF14" s="624"/>
      <c r="DG14" s="624"/>
      <c r="DH14" s="624"/>
      <c r="DI14" s="624"/>
      <c r="DJ14" s="624"/>
      <c r="DK14" s="624"/>
      <c r="DL14" s="624"/>
      <c r="DM14" s="624"/>
      <c r="DN14" s="624"/>
      <c r="DO14" s="624"/>
      <c r="DP14" s="625"/>
      <c r="DQ14" s="632">
        <v>921268</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260390</v>
      </c>
      <c r="BH15" s="624"/>
      <c r="BI15" s="624"/>
      <c r="BJ15" s="624"/>
      <c r="BK15" s="624"/>
      <c r="BL15" s="624"/>
      <c r="BM15" s="624"/>
      <c r="BN15" s="625"/>
      <c r="BO15" s="626">
        <v>2.7</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2086546</v>
      </c>
      <c r="CS15" s="624"/>
      <c r="CT15" s="624"/>
      <c r="CU15" s="624"/>
      <c r="CV15" s="624"/>
      <c r="CW15" s="624"/>
      <c r="CX15" s="624"/>
      <c r="CY15" s="625"/>
      <c r="CZ15" s="626">
        <v>8.6</v>
      </c>
      <c r="DA15" s="626"/>
      <c r="DB15" s="626"/>
      <c r="DC15" s="626"/>
      <c r="DD15" s="632">
        <v>226198</v>
      </c>
      <c r="DE15" s="624"/>
      <c r="DF15" s="624"/>
      <c r="DG15" s="624"/>
      <c r="DH15" s="624"/>
      <c r="DI15" s="624"/>
      <c r="DJ15" s="624"/>
      <c r="DK15" s="624"/>
      <c r="DL15" s="624"/>
      <c r="DM15" s="624"/>
      <c r="DN15" s="624"/>
      <c r="DO15" s="624"/>
      <c r="DP15" s="625"/>
      <c r="DQ15" s="632">
        <v>1617619</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25025</v>
      </c>
      <c r="S16" s="624"/>
      <c r="T16" s="624"/>
      <c r="U16" s="624"/>
      <c r="V16" s="624"/>
      <c r="W16" s="624"/>
      <c r="X16" s="624"/>
      <c r="Y16" s="625"/>
      <c r="Z16" s="626">
        <v>0.1</v>
      </c>
      <c r="AA16" s="626"/>
      <c r="AB16" s="626"/>
      <c r="AC16" s="626"/>
      <c r="AD16" s="627">
        <v>25025</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90787</v>
      </c>
      <c r="S17" s="624"/>
      <c r="T17" s="624"/>
      <c r="U17" s="624"/>
      <c r="V17" s="624"/>
      <c r="W17" s="624"/>
      <c r="X17" s="624"/>
      <c r="Y17" s="625"/>
      <c r="Z17" s="626">
        <v>0.4</v>
      </c>
      <c r="AA17" s="626"/>
      <c r="AB17" s="626"/>
      <c r="AC17" s="626"/>
      <c r="AD17" s="627">
        <v>90787</v>
      </c>
      <c r="AE17" s="627"/>
      <c r="AF17" s="627"/>
      <c r="AG17" s="627"/>
      <c r="AH17" s="627"/>
      <c r="AI17" s="627"/>
      <c r="AJ17" s="627"/>
      <c r="AK17" s="627"/>
      <c r="AL17" s="628">
        <v>0.7</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2011023</v>
      </c>
      <c r="CS17" s="624"/>
      <c r="CT17" s="624"/>
      <c r="CU17" s="624"/>
      <c r="CV17" s="624"/>
      <c r="CW17" s="624"/>
      <c r="CX17" s="624"/>
      <c r="CY17" s="625"/>
      <c r="CZ17" s="626">
        <v>8.3000000000000007</v>
      </c>
      <c r="DA17" s="626"/>
      <c r="DB17" s="626"/>
      <c r="DC17" s="626"/>
      <c r="DD17" s="632" t="s">
        <v>122</v>
      </c>
      <c r="DE17" s="624"/>
      <c r="DF17" s="624"/>
      <c r="DG17" s="624"/>
      <c r="DH17" s="624"/>
      <c r="DI17" s="624"/>
      <c r="DJ17" s="624"/>
      <c r="DK17" s="624"/>
      <c r="DL17" s="624"/>
      <c r="DM17" s="624"/>
      <c r="DN17" s="624"/>
      <c r="DO17" s="624"/>
      <c r="DP17" s="625"/>
      <c r="DQ17" s="632">
        <v>1987868</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50324</v>
      </c>
      <c r="S18" s="624"/>
      <c r="T18" s="624"/>
      <c r="U18" s="624"/>
      <c r="V18" s="624"/>
      <c r="W18" s="624"/>
      <c r="X18" s="624"/>
      <c r="Y18" s="625"/>
      <c r="Z18" s="626">
        <v>0.2</v>
      </c>
      <c r="AA18" s="626"/>
      <c r="AB18" s="626"/>
      <c r="AC18" s="626"/>
      <c r="AD18" s="627">
        <v>50324</v>
      </c>
      <c r="AE18" s="627"/>
      <c r="AF18" s="627"/>
      <c r="AG18" s="627"/>
      <c r="AH18" s="627"/>
      <c r="AI18" s="627"/>
      <c r="AJ18" s="627"/>
      <c r="AK18" s="627"/>
      <c r="AL18" s="628">
        <v>0.4</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50324</v>
      </c>
      <c r="S19" s="624"/>
      <c r="T19" s="624"/>
      <c r="U19" s="624"/>
      <c r="V19" s="624"/>
      <c r="W19" s="624"/>
      <c r="X19" s="624"/>
      <c r="Y19" s="625"/>
      <c r="Z19" s="626">
        <v>0.2</v>
      </c>
      <c r="AA19" s="626"/>
      <c r="AB19" s="626"/>
      <c r="AC19" s="626"/>
      <c r="AD19" s="627">
        <v>50324</v>
      </c>
      <c r="AE19" s="627"/>
      <c r="AF19" s="627"/>
      <c r="AG19" s="627"/>
      <c r="AH19" s="627"/>
      <c r="AI19" s="627"/>
      <c r="AJ19" s="627"/>
      <c r="AK19" s="627"/>
      <c r="AL19" s="628">
        <v>0.4</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588334</v>
      </c>
      <c r="BH19" s="624"/>
      <c r="BI19" s="624"/>
      <c r="BJ19" s="624"/>
      <c r="BK19" s="624"/>
      <c r="BL19" s="624"/>
      <c r="BM19" s="624"/>
      <c r="BN19" s="625"/>
      <c r="BO19" s="626">
        <v>6</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588334</v>
      </c>
      <c r="BH20" s="624"/>
      <c r="BI20" s="624"/>
      <c r="BJ20" s="624"/>
      <c r="BK20" s="624"/>
      <c r="BL20" s="624"/>
      <c r="BM20" s="624"/>
      <c r="BN20" s="625"/>
      <c r="BO20" s="626">
        <v>6</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24254333</v>
      </c>
      <c r="CS20" s="624"/>
      <c r="CT20" s="624"/>
      <c r="CU20" s="624"/>
      <c r="CV20" s="624"/>
      <c r="CW20" s="624"/>
      <c r="CX20" s="624"/>
      <c r="CY20" s="625"/>
      <c r="CZ20" s="626">
        <v>100</v>
      </c>
      <c r="DA20" s="626"/>
      <c r="DB20" s="626"/>
      <c r="DC20" s="626"/>
      <c r="DD20" s="632">
        <v>2127757</v>
      </c>
      <c r="DE20" s="624"/>
      <c r="DF20" s="624"/>
      <c r="DG20" s="624"/>
      <c r="DH20" s="624"/>
      <c r="DI20" s="624"/>
      <c r="DJ20" s="624"/>
      <c r="DK20" s="624"/>
      <c r="DL20" s="624"/>
      <c r="DM20" s="624"/>
      <c r="DN20" s="624"/>
      <c r="DO20" s="624"/>
      <c r="DP20" s="625"/>
      <c r="DQ20" s="632">
        <v>16848231</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2483178</v>
      </c>
      <c r="S21" s="624"/>
      <c r="T21" s="624"/>
      <c r="U21" s="624"/>
      <c r="V21" s="624"/>
      <c r="W21" s="624"/>
      <c r="X21" s="624"/>
      <c r="Y21" s="625"/>
      <c r="Z21" s="626">
        <v>9.6</v>
      </c>
      <c r="AA21" s="626"/>
      <c r="AB21" s="626"/>
      <c r="AC21" s="626"/>
      <c r="AD21" s="627">
        <v>2419017</v>
      </c>
      <c r="AE21" s="627"/>
      <c r="AF21" s="627"/>
      <c r="AG21" s="627"/>
      <c r="AH21" s="627"/>
      <c r="AI21" s="627"/>
      <c r="AJ21" s="627"/>
      <c r="AK21" s="627"/>
      <c r="AL21" s="628">
        <v>17.7</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2419017</v>
      </c>
      <c r="S22" s="624"/>
      <c r="T22" s="624"/>
      <c r="U22" s="624"/>
      <c r="V22" s="624"/>
      <c r="W22" s="624"/>
      <c r="X22" s="624"/>
      <c r="Y22" s="625"/>
      <c r="Z22" s="626">
        <v>9.4</v>
      </c>
      <c r="AA22" s="626"/>
      <c r="AB22" s="626"/>
      <c r="AC22" s="626"/>
      <c r="AD22" s="627">
        <v>2419017</v>
      </c>
      <c r="AE22" s="627"/>
      <c r="AF22" s="627"/>
      <c r="AG22" s="627"/>
      <c r="AH22" s="627"/>
      <c r="AI22" s="627"/>
      <c r="AJ22" s="627"/>
      <c r="AK22" s="627"/>
      <c r="AL22" s="628">
        <v>17.7</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64126</v>
      </c>
      <c r="S23" s="624"/>
      <c r="T23" s="624"/>
      <c r="U23" s="624"/>
      <c r="V23" s="624"/>
      <c r="W23" s="624"/>
      <c r="X23" s="624"/>
      <c r="Y23" s="625"/>
      <c r="Z23" s="626">
        <v>0.2</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588334</v>
      </c>
      <c r="BH23" s="624"/>
      <c r="BI23" s="624"/>
      <c r="BJ23" s="624"/>
      <c r="BK23" s="624"/>
      <c r="BL23" s="624"/>
      <c r="BM23" s="624"/>
      <c r="BN23" s="625"/>
      <c r="BO23" s="626">
        <v>6</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v>35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12251472</v>
      </c>
      <c r="CS24" s="613"/>
      <c r="CT24" s="613"/>
      <c r="CU24" s="613"/>
      <c r="CV24" s="613"/>
      <c r="CW24" s="613"/>
      <c r="CX24" s="613"/>
      <c r="CY24" s="614"/>
      <c r="CZ24" s="617">
        <v>50.5</v>
      </c>
      <c r="DA24" s="618"/>
      <c r="DB24" s="618"/>
      <c r="DC24" s="634"/>
      <c r="DD24" s="653">
        <v>8480479</v>
      </c>
      <c r="DE24" s="613"/>
      <c r="DF24" s="613"/>
      <c r="DG24" s="613"/>
      <c r="DH24" s="613"/>
      <c r="DI24" s="613"/>
      <c r="DJ24" s="613"/>
      <c r="DK24" s="614"/>
      <c r="DL24" s="653">
        <v>7841658</v>
      </c>
      <c r="DM24" s="613"/>
      <c r="DN24" s="613"/>
      <c r="DO24" s="613"/>
      <c r="DP24" s="613"/>
      <c r="DQ24" s="613"/>
      <c r="DR24" s="613"/>
      <c r="DS24" s="613"/>
      <c r="DT24" s="613"/>
      <c r="DU24" s="613"/>
      <c r="DV24" s="614"/>
      <c r="DW24" s="617">
        <v>56.9</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13927249</v>
      </c>
      <c r="S25" s="624"/>
      <c r="T25" s="624"/>
      <c r="U25" s="624"/>
      <c r="V25" s="624"/>
      <c r="W25" s="624"/>
      <c r="X25" s="624"/>
      <c r="Y25" s="625"/>
      <c r="Z25" s="626">
        <v>54.1</v>
      </c>
      <c r="AA25" s="626"/>
      <c r="AB25" s="626"/>
      <c r="AC25" s="626"/>
      <c r="AD25" s="627">
        <v>13274754</v>
      </c>
      <c r="AE25" s="627"/>
      <c r="AF25" s="627"/>
      <c r="AG25" s="627"/>
      <c r="AH25" s="627"/>
      <c r="AI25" s="627"/>
      <c r="AJ25" s="627"/>
      <c r="AK25" s="627"/>
      <c r="AL25" s="628">
        <v>97.3</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4623431</v>
      </c>
      <c r="CS25" s="656"/>
      <c r="CT25" s="656"/>
      <c r="CU25" s="656"/>
      <c r="CV25" s="656"/>
      <c r="CW25" s="656"/>
      <c r="CX25" s="656"/>
      <c r="CY25" s="657"/>
      <c r="CZ25" s="628">
        <v>19.100000000000001</v>
      </c>
      <c r="DA25" s="654"/>
      <c r="DB25" s="654"/>
      <c r="DC25" s="658"/>
      <c r="DD25" s="632">
        <v>4393994</v>
      </c>
      <c r="DE25" s="656"/>
      <c r="DF25" s="656"/>
      <c r="DG25" s="656"/>
      <c r="DH25" s="656"/>
      <c r="DI25" s="656"/>
      <c r="DJ25" s="656"/>
      <c r="DK25" s="657"/>
      <c r="DL25" s="632">
        <v>4325313</v>
      </c>
      <c r="DM25" s="656"/>
      <c r="DN25" s="656"/>
      <c r="DO25" s="656"/>
      <c r="DP25" s="656"/>
      <c r="DQ25" s="656"/>
      <c r="DR25" s="656"/>
      <c r="DS25" s="656"/>
      <c r="DT25" s="656"/>
      <c r="DU25" s="656"/>
      <c r="DV25" s="657"/>
      <c r="DW25" s="628">
        <v>31.4</v>
      </c>
      <c r="DX25" s="654"/>
      <c r="DY25" s="654"/>
      <c r="DZ25" s="654"/>
      <c r="EA25" s="654"/>
      <c r="EB25" s="654"/>
      <c r="EC25" s="655"/>
    </row>
    <row r="26" spans="2:133" ht="11.25" customHeight="1" x14ac:dyDescent="0.2">
      <c r="B26" s="620" t="s">
        <v>282</v>
      </c>
      <c r="C26" s="621"/>
      <c r="D26" s="621"/>
      <c r="E26" s="621"/>
      <c r="F26" s="621"/>
      <c r="G26" s="621"/>
      <c r="H26" s="621"/>
      <c r="I26" s="621"/>
      <c r="J26" s="621"/>
      <c r="K26" s="621"/>
      <c r="L26" s="621"/>
      <c r="M26" s="621"/>
      <c r="N26" s="621"/>
      <c r="O26" s="621"/>
      <c r="P26" s="621"/>
      <c r="Q26" s="622"/>
      <c r="R26" s="623">
        <v>6625</v>
      </c>
      <c r="S26" s="624"/>
      <c r="T26" s="624"/>
      <c r="U26" s="624"/>
      <c r="V26" s="624"/>
      <c r="W26" s="624"/>
      <c r="X26" s="624"/>
      <c r="Y26" s="625"/>
      <c r="Z26" s="626">
        <v>0</v>
      </c>
      <c r="AA26" s="626"/>
      <c r="AB26" s="626"/>
      <c r="AC26" s="626"/>
      <c r="AD26" s="627">
        <v>6625</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2959981</v>
      </c>
      <c r="CS26" s="624"/>
      <c r="CT26" s="624"/>
      <c r="CU26" s="624"/>
      <c r="CV26" s="624"/>
      <c r="CW26" s="624"/>
      <c r="CX26" s="624"/>
      <c r="CY26" s="625"/>
      <c r="CZ26" s="628">
        <v>12.2</v>
      </c>
      <c r="DA26" s="654"/>
      <c r="DB26" s="654"/>
      <c r="DC26" s="658"/>
      <c r="DD26" s="632">
        <v>2807411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285</v>
      </c>
      <c r="C27" s="621"/>
      <c r="D27" s="621"/>
      <c r="E27" s="621"/>
      <c r="F27" s="621"/>
      <c r="G27" s="621"/>
      <c r="H27" s="621"/>
      <c r="I27" s="621"/>
      <c r="J27" s="621"/>
      <c r="K27" s="621"/>
      <c r="L27" s="621"/>
      <c r="M27" s="621"/>
      <c r="N27" s="621"/>
      <c r="O27" s="621"/>
      <c r="P27" s="621"/>
      <c r="Q27" s="622"/>
      <c r="R27" s="623">
        <v>408086</v>
      </c>
      <c r="S27" s="624"/>
      <c r="T27" s="624"/>
      <c r="U27" s="624"/>
      <c r="V27" s="624"/>
      <c r="W27" s="624"/>
      <c r="X27" s="624"/>
      <c r="Y27" s="625"/>
      <c r="Z27" s="626">
        <v>1.6</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9747316</v>
      </c>
      <c r="BH27" s="624"/>
      <c r="BI27" s="624"/>
      <c r="BJ27" s="624"/>
      <c r="BK27" s="624"/>
      <c r="BL27" s="624"/>
      <c r="BM27" s="624"/>
      <c r="BN27" s="625"/>
      <c r="BO27" s="626">
        <v>100</v>
      </c>
      <c r="BP27" s="626"/>
      <c r="BQ27" s="626"/>
      <c r="BR27" s="626"/>
      <c r="BS27" s="627">
        <v>8807</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5617018</v>
      </c>
      <c r="CS27" s="656"/>
      <c r="CT27" s="656"/>
      <c r="CU27" s="656"/>
      <c r="CV27" s="656"/>
      <c r="CW27" s="656"/>
      <c r="CX27" s="656"/>
      <c r="CY27" s="657"/>
      <c r="CZ27" s="628">
        <v>23.2</v>
      </c>
      <c r="DA27" s="654"/>
      <c r="DB27" s="654"/>
      <c r="DC27" s="658"/>
      <c r="DD27" s="632">
        <v>2098617</v>
      </c>
      <c r="DE27" s="656"/>
      <c r="DF27" s="656"/>
      <c r="DG27" s="656"/>
      <c r="DH27" s="656"/>
      <c r="DI27" s="656"/>
      <c r="DJ27" s="656"/>
      <c r="DK27" s="657"/>
      <c r="DL27" s="632">
        <v>1528477</v>
      </c>
      <c r="DM27" s="656"/>
      <c r="DN27" s="656"/>
      <c r="DO27" s="656"/>
      <c r="DP27" s="656"/>
      <c r="DQ27" s="656"/>
      <c r="DR27" s="656"/>
      <c r="DS27" s="656"/>
      <c r="DT27" s="656"/>
      <c r="DU27" s="656"/>
      <c r="DV27" s="657"/>
      <c r="DW27" s="628">
        <v>11.1</v>
      </c>
      <c r="DX27" s="654"/>
      <c r="DY27" s="654"/>
      <c r="DZ27" s="654"/>
      <c r="EA27" s="654"/>
      <c r="EB27" s="654"/>
      <c r="EC27" s="655"/>
    </row>
    <row r="28" spans="2:133" ht="11.25" customHeight="1" x14ac:dyDescent="0.2">
      <c r="B28" s="620" t="s">
        <v>288</v>
      </c>
      <c r="C28" s="621"/>
      <c r="D28" s="621"/>
      <c r="E28" s="621"/>
      <c r="F28" s="621"/>
      <c r="G28" s="621"/>
      <c r="H28" s="621"/>
      <c r="I28" s="621"/>
      <c r="J28" s="621"/>
      <c r="K28" s="621"/>
      <c r="L28" s="621"/>
      <c r="M28" s="621"/>
      <c r="N28" s="621"/>
      <c r="O28" s="621"/>
      <c r="P28" s="621"/>
      <c r="Q28" s="622"/>
      <c r="R28" s="623">
        <v>105750</v>
      </c>
      <c r="S28" s="624"/>
      <c r="T28" s="624"/>
      <c r="U28" s="624"/>
      <c r="V28" s="624"/>
      <c r="W28" s="624"/>
      <c r="X28" s="624"/>
      <c r="Y28" s="625"/>
      <c r="Z28" s="626">
        <v>0.4</v>
      </c>
      <c r="AA28" s="626"/>
      <c r="AB28" s="626"/>
      <c r="AC28" s="626"/>
      <c r="AD28" s="627">
        <v>40270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2011023</v>
      </c>
      <c r="CS28" s="624"/>
      <c r="CT28" s="624"/>
      <c r="CU28" s="624"/>
      <c r="CV28" s="624"/>
      <c r="CW28" s="624"/>
      <c r="CX28" s="624"/>
      <c r="CY28" s="625"/>
      <c r="CZ28" s="628">
        <v>8.3000000000000007</v>
      </c>
      <c r="DA28" s="654"/>
      <c r="DB28" s="654"/>
      <c r="DC28" s="658"/>
      <c r="DD28" s="632">
        <v>1987868</v>
      </c>
      <c r="DE28" s="624"/>
      <c r="DF28" s="624"/>
      <c r="DG28" s="624"/>
      <c r="DH28" s="624"/>
      <c r="DI28" s="624"/>
      <c r="DJ28" s="624"/>
      <c r="DK28" s="625"/>
      <c r="DL28" s="632">
        <v>1987868</v>
      </c>
      <c r="DM28" s="624"/>
      <c r="DN28" s="624"/>
      <c r="DO28" s="624"/>
      <c r="DP28" s="624"/>
      <c r="DQ28" s="624"/>
      <c r="DR28" s="624"/>
      <c r="DS28" s="624"/>
      <c r="DT28" s="624"/>
      <c r="DU28" s="624"/>
      <c r="DV28" s="625"/>
      <c r="DW28" s="628">
        <v>14.4</v>
      </c>
      <c r="DX28" s="654"/>
      <c r="DY28" s="654"/>
      <c r="DZ28" s="654"/>
      <c r="EA28" s="654"/>
      <c r="EB28" s="654"/>
      <c r="EC28" s="655"/>
    </row>
    <row r="29" spans="2:133" ht="11.25" customHeight="1" x14ac:dyDescent="0.2">
      <c r="B29" s="620" t="s">
        <v>290</v>
      </c>
      <c r="C29" s="621"/>
      <c r="D29" s="621"/>
      <c r="E29" s="621"/>
      <c r="F29" s="621"/>
      <c r="G29" s="621"/>
      <c r="H29" s="621"/>
      <c r="I29" s="621"/>
      <c r="J29" s="621"/>
      <c r="K29" s="621"/>
      <c r="L29" s="621"/>
      <c r="M29" s="621"/>
      <c r="N29" s="621"/>
      <c r="O29" s="621"/>
      <c r="P29" s="621"/>
      <c r="Q29" s="622"/>
      <c r="R29" s="623">
        <v>211661</v>
      </c>
      <c r="S29" s="624"/>
      <c r="T29" s="624"/>
      <c r="U29" s="624"/>
      <c r="V29" s="624"/>
      <c r="W29" s="624"/>
      <c r="X29" s="624"/>
      <c r="Y29" s="625"/>
      <c r="Z29" s="626">
        <v>0.8</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2011023</v>
      </c>
      <c r="CS29" s="656"/>
      <c r="CT29" s="656"/>
      <c r="CU29" s="656"/>
      <c r="CV29" s="656"/>
      <c r="CW29" s="656"/>
      <c r="CX29" s="656"/>
      <c r="CY29" s="657"/>
      <c r="CZ29" s="628">
        <v>8.3000000000000007</v>
      </c>
      <c r="DA29" s="654"/>
      <c r="DB29" s="654"/>
      <c r="DC29" s="658"/>
      <c r="DD29" s="632">
        <v>1987868</v>
      </c>
      <c r="DE29" s="656"/>
      <c r="DF29" s="656"/>
      <c r="DG29" s="656"/>
      <c r="DH29" s="656"/>
      <c r="DI29" s="656"/>
      <c r="DJ29" s="656"/>
      <c r="DK29" s="657"/>
      <c r="DL29" s="632">
        <v>1987868</v>
      </c>
      <c r="DM29" s="656"/>
      <c r="DN29" s="656"/>
      <c r="DO29" s="656"/>
      <c r="DP29" s="656"/>
      <c r="DQ29" s="656"/>
      <c r="DR29" s="656"/>
      <c r="DS29" s="656"/>
      <c r="DT29" s="656"/>
      <c r="DU29" s="656"/>
      <c r="DV29" s="657"/>
      <c r="DW29" s="628">
        <v>14.4</v>
      </c>
      <c r="DX29" s="654"/>
      <c r="DY29" s="654"/>
      <c r="DZ29" s="654"/>
      <c r="EA29" s="654"/>
      <c r="EB29" s="654"/>
      <c r="EC29" s="655"/>
    </row>
    <row r="30" spans="2:133" ht="11.25" customHeight="1" x14ac:dyDescent="0.2">
      <c r="B30" s="620" t="s">
        <v>292</v>
      </c>
      <c r="C30" s="621"/>
      <c r="D30" s="621"/>
      <c r="E30" s="621"/>
      <c r="F30" s="621"/>
      <c r="G30" s="621"/>
      <c r="H30" s="621"/>
      <c r="I30" s="621"/>
      <c r="J30" s="621"/>
      <c r="K30" s="621"/>
      <c r="L30" s="621"/>
      <c r="M30" s="621"/>
      <c r="N30" s="621"/>
      <c r="O30" s="621"/>
      <c r="P30" s="621"/>
      <c r="Q30" s="622"/>
      <c r="R30" s="623">
        <v>4282728</v>
      </c>
      <c r="S30" s="624"/>
      <c r="T30" s="624"/>
      <c r="U30" s="624"/>
      <c r="V30" s="624"/>
      <c r="W30" s="624"/>
      <c r="X30" s="624"/>
      <c r="Y30" s="625"/>
      <c r="Z30" s="626">
        <v>16.600000000000001</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1954992</v>
      </c>
      <c r="CS30" s="624"/>
      <c r="CT30" s="624"/>
      <c r="CU30" s="624"/>
      <c r="CV30" s="624"/>
      <c r="CW30" s="624"/>
      <c r="CX30" s="624"/>
      <c r="CY30" s="625"/>
      <c r="CZ30" s="628">
        <v>8.1</v>
      </c>
      <c r="DA30" s="654"/>
      <c r="DB30" s="654"/>
      <c r="DC30" s="658"/>
      <c r="DD30" s="632">
        <v>1931837</v>
      </c>
      <c r="DE30" s="624"/>
      <c r="DF30" s="624"/>
      <c r="DG30" s="624"/>
      <c r="DH30" s="624"/>
      <c r="DI30" s="624"/>
      <c r="DJ30" s="624"/>
      <c r="DK30" s="625"/>
      <c r="DL30" s="632">
        <v>1931837</v>
      </c>
      <c r="DM30" s="624"/>
      <c r="DN30" s="624"/>
      <c r="DO30" s="624"/>
      <c r="DP30" s="624"/>
      <c r="DQ30" s="624"/>
      <c r="DR30" s="624"/>
      <c r="DS30" s="624"/>
      <c r="DT30" s="624"/>
      <c r="DU30" s="624"/>
      <c r="DV30" s="625"/>
      <c r="DW30" s="628">
        <v>14</v>
      </c>
      <c r="DX30" s="654"/>
      <c r="DY30" s="654"/>
      <c r="DZ30" s="654"/>
      <c r="EA30" s="654"/>
      <c r="EB30" s="654"/>
      <c r="EC30" s="655"/>
    </row>
    <row r="31" spans="2:133" ht="11.25" customHeight="1" x14ac:dyDescent="0.2">
      <c r="B31" s="636" t="s">
        <v>296</v>
      </c>
      <c r="C31" s="637"/>
      <c r="D31" s="637"/>
      <c r="E31" s="637"/>
      <c r="F31" s="637"/>
      <c r="G31" s="637"/>
      <c r="H31" s="637"/>
      <c r="I31" s="637"/>
      <c r="J31" s="637"/>
      <c r="K31" s="637"/>
      <c r="L31" s="637"/>
      <c r="M31" s="637"/>
      <c r="N31" s="637"/>
      <c r="O31" s="637"/>
      <c r="P31" s="637"/>
      <c r="Q31" s="638"/>
      <c r="R31" s="623">
        <v>287519</v>
      </c>
      <c r="S31" s="624"/>
      <c r="T31" s="624"/>
      <c r="U31" s="624"/>
      <c r="V31" s="624"/>
      <c r="W31" s="624"/>
      <c r="X31" s="624"/>
      <c r="Y31" s="625"/>
      <c r="Z31" s="626">
        <v>1.1000000000000001</v>
      </c>
      <c r="AA31" s="626"/>
      <c r="AB31" s="626"/>
      <c r="AC31" s="626"/>
      <c r="AD31" s="627">
        <v>287519</v>
      </c>
      <c r="AE31" s="627"/>
      <c r="AF31" s="627"/>
      <c r="AG31" s="627"/>
      <c r="AH31" s="627"/>
      <c r="AI31" s="627"/>
      <c r="AJ31" s="627"/>
      <c r="AK31" s="627"/>
      <c r="AL31" s="628">
        <v>2.1</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99.4</v>
      </c>
      <c r="BH31" s="667"/>
      <c r="BI31" s="667"/>
      <c r="BJ31" s="667"/>
      <c r="BK31" s="667"/>
      <c r="BL31" s="667"/>
      <c r="BM31" s="618">
        <v>98.1</v>
      </c>
      <c r="BN31" s="667"/>
      <c r="BO31" s="667"/>
      <c r="BP31" s="667"/>
      <c r="BQ31" s="668"/>
      <c r="BR31" s="679">
        <v>99.3</v>
      </c>
      <c r="BS31" s="667"/>
      <c r="BT31" s="667"/>
      <c r="BU31" s="667"/>
      <c r="BV31" s="667"/>
      <c r="BW31" s="667"/>
      <c r="BX31" s="618">
        <v>98.1</v>
      </c>
      <c r="BY31" s="667"/>
      <c r="BZ31" s="667"/>
      <c r="CA31" s="667"/>
      <c r="CB31" s="668"/>
      <c r="CD31" s="661"/>
      <c r="CE31" s="662"/>
      <c r="CF31" s="620" t="s">
        <v>299</v>
      </c>
      <c r="CG31" s="621"/>
      <c r="CH31" s="621"/>
      <c r="CI31" s="621"/>
      <c r="CJ31" s="621"/>
      <c r="CK31" s="621"/>
      <c r="CL31" s="621"/>
      <c r="CM31" s="621"/>
      <c r="CN31" s="621"/>
      <c r="CO31" s="621"/>
      <c r="CP31" s="621"/>
      <c r="CQ31" s="622"/>
      <c r="CR31" s="623">
        <v>56031</v>
      </c>
      <c r="CS31" s="656"/>
      <c r="CT31" s="656"/>
      <c r="CU31" s="656"/>
      <c r="CV31" s="656"/>
      <c r="CW31" s="656"/>
      <c r="CX31" s="656"/>
      <c r="CY31" s="657"/>
      <c r="CZ31" s="628">
        <v>0.2</v>
      </c>
      <c r="DA31" s="654"/>
      <c r="DB31" s="654"/>
      <c r="DC31" s="658"/>
      <c r="DD31" s="632">
        <v>56031</v>
      </c>
      <c r="DE31" s="656"/>
      <c r="DF31" s="656"/>
      <c r="DG31" s="656"/>
      <c r="DH31" s="656"/>
      <c r="DI31" s="656"/>
      <c r="DJ31" s="656"/>
      <c r="DK31" s="657"/>
      <c r="DL31" s="632">
        <v>56031</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2">
      <c r="B32" s="620" t="s">
        <v>300</v>
      </c>
      <c r="C32" s="621"/>
      <c r="D32" s="621"/>
      <c r="E32" s="621"/>
      <c r="F32" s="621"/>
      <c r="G32" s="621"/>
      <c r="H32" s="621"/>
      <c r="I32" s="621"/>
      <c r="J32" s="621"/>
      <c r="K32" s="621"/>
      <c r="L32" s="621"/>
      <c r="M32" s="621"/>
      <c r="N32" s="621"/>
      <c r="O32" s="621"/>
      <c r="P32" s="621"/>
      <c r="Q32" s="622"/>
      <c r="R32" s="623">
        <v>1495317</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99.4</v>
      </c>
      <c r="BH32" s="656"/>
      <c r="BI32" s="656"/>
      <c r="BJ32" s="656"/>
      <c r="BK32" s="656"/>
      <c r="BL32" s="656"/>
      <c r="BM32" s="629">
        <v>98.1</v>
      </c>
      <c r="BN32" s="656"/>
      <c r="BO32" s="656"/>
      <c r="BP32" s="656"/>
      <c r="BQ32" s="678"/>
      <c r="BR32" s="680">
        <v>99.3</v>
      </c>
      <c r="BS32" s="656"/>
      <c r="BT32" s="656"/>
      <c r="BU32" s="656"/>
      <c r="BV32" s="656"/>
      <c r="BW32" s="656"/>
      <c r="BX32" s="629">
        <v>98.2</v>
      </c>
      <c r="BY32" s="656"/>
      <c r="BZ32" s="656"/>
      <c r="CA32" s="656"/>
      <c r="CB32" s="678"/>
      <c r="CD32" s="663"/>
      <c r="CE32" s="664"/>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304</v>
      </c>
      <c r="C33" s="621"/>
      <c r="D33" s="621"/>
      <c r="E33" s="621"/>
      <c r="F33" s="621"/>
      <c r="G33" s="621"/>
      <c r="H33" s="621"/>
      <c r="I33" s="621"/>
      <c r="J33" s="621"/>
      <c r="K33" s="621"/>
      <c r="L33" s="621"/>
      <c r="M33" s="621"/>
      <c r="N33" s="621"/>
      <c r="O33" s="621"/>
      <c r="P33" s="621"/>
      <c r="Q33" s="622"/>
      <c r="R33" s="623">
        <v>37027</v>
      </c>
      <c r="S33" s="624"/>
      <c r="T33" s="624"/>
      <c r="U33" s="624"/>
      <c r="V33" s="624"/>
      <c r="W33" s="624"/>
      <c r="X33" s="624"/>
      <c r="Y33" s="625"/>
      <c r="Z33" s="626">
        <v>0.1</v>
      </c>
      <c r="AA33" s="626"/>
      <c r="AB33" s="626"/>
      <c r="AC33" s="626"/>
      <c r="AD33" s="627">
        <v>33443</v>
      </c>
      <c r="AE33" s="627"/>
      <c r="AF33" s="627"/>
      <c r="AG33" s="627"/>
      <c r="AH33" s="627"/>
      <c r="AI33" s="627"/>
      <c r="AJ33" s="627"/>
      <c r="AK33" s="627"/>
      <c r="AL33" s="628">
        <v>0.2</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99.5</v>
      </c>
      <c r="BH33" s="682"/>
      <c r="BI33" s="682"/>
      <c r="BJ33" s="682"/>
      <c r="BK33" s="682"/>
      <c r="BL33" s="682"/>
      <c r="BM33" s="683">
        <v>98.1</v>
      </c>
      <c r="BN33" s="682"/>
      <c r="BO33" s="682"/>
      <c r="BP33" s="682"/>
      <c r="BQ33" s="684"/>
      <c r="BR33" s="681">
        <v>99.2</v>
      </c>
      <c r="BS33" s="682"/>
      <c r="BT33" s="682"/>
      <c r="BU33" s="682"/>
      <c r="BV33" s="682"/>
      <c r="BW33" s="682"/>
      <c r="BX33" s="683">
        <v>98</v>
      </c>
      <c r="BY33" s="682"/>
      <c r="BZ33" s="682"/>
      <c r="CA33" s="682"/>
      <c r="CB33" s="684"/>
      <c r="CD33" s="620" t="s">
        <v>306</v>
      </c>
      <c r="CE33" s="621"/>
      <c r="CF33" s="621"/>
      <c r="CG33" s="621"/>
      <c r="CH33" s="621"/>
      <c r="CI33" s="621"/>
      <c r="CJ33" s="621"/>
      <c r="CK33" s="621"/>
      <c r="CL33" s="621"/>
      <c r="CM33" s="621"/>
      <c r="CN33" s="621"/>
      <c r="CO33" s="621"/>
      <c r="CP33" s="621"/>
      <c r="CQ33" s="622"/>
      <c r="CR33" s="623">
        <v>9875104</v>
      </c>
      <c r="CS33" s="656"/>
      <c r="CT33" s="656"/>
      <c r="CU33" s="656"/>
      <c r="CV33" s="656"/>
      <c r="CW33" s="656"/>
      <c r="CX33" s="656"/>
      <c r="CY33" s="657"/>
      <c r="CZ33" s="628">
        <v>40.700000000000003</v>
      </c>
      <c r="DA33" s="654"/>
      <c r="DB33" s="654"/>
      <c r="DC33" s="658"/>
      <c r="DD33" s="632">
        <v>8087033</v>
      </c>
      <c r="DE33" s="656"/>
      <c r="DF33" s="656"/>
      <c r="DG33" s="656"/>
      <c r="DH33" s="656"/>
      <c r="DI33" s="656"/>
      <c r="DJ33" s="656"/>
      <c r="DK33" s="657"/>
      <c r="DL33" s="632">
        <v>5165510</v>
      </c>
      <c r="DM33" s="656"/>
      <c r="DN33" s="656"/>
      <c r="DO33" s="656"/>
      <c r="DP33" s="656"/>
      <c r="DQ33" s="656"/>
      <c r="DR33" s="656"/>
      <c r="DS33" s="656"/>
      <c r="DT33" s="656"/>
      <c r="DU33" s="656"/>
      <c r="DV33" s="657"/>
      <c r="DW33" s="628">
        <v>37.5</v>
      </c>
      <c r="DX33" s="654"/>
      <c r="DY33" s="654"/>
      <c r="DZ33" s="654"/>
      <c r="EA33" s="654"/>
      <c r="EB33" s="654"/>
      <c r="EC33" s="655"/>
    </row>
    <row r="34" spans="2:133" ht="11.25" customHeight="1" x14ac:dyDescent="0.2">
      <c r="B34" s="620" t="s">
        <v>307</v>
      </c>
      <c r="C34" s="621"/>
      <c r="D34" s="621"/>
      <c r="E34" s="621"/>
      <c r="F34" s="621"/>
      <c r="G34" s="621"/>
      <c r="H34" s="621"/>
      <c r="I34" s="621"/>
      <c r="J34" s="621"/>
      <c r="K34" s="621"/>
      <c r="L34" s="621"/>
      <c r="M34" s="621"/>
      <c r="N34" s="621"/>
      <c r="O34" s="621"/>
      <c r="P34" s="621"/>
      <c r="Q34" s="622"/>
      <c r="R34" s="623">
        <v>244981</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3842717</v>
      </c>
      <c r="CS34" s="624"/>
      <c r="CT34" s="624"/>
      <c r="CU34" s="624"/>
      <c r="CV34" s="624"/>
      <c r="CW34" s="624"/>
      <c r="CX34" s="624"/>
      <c r="CY34" s="625"/>
      <c r="CZ34" s="628">
        <v>15.8</v>
      </c>
      <c r="DA34" s="654"/>
      <c r="DB34" s="654"/>
      <c r="DC34" s="658"/>
      <c r="DD34" s="632">
        <v>2779015</v>
      </c>
      <c r="DE34" s="624"/>
      <c r="DF34" s="624"/>
      <c r="DG34" s="624"/>
      <c r="DH34" s="624"/>
      <c r="DI34" s="624"/>
      <c r="DJ34" s="624"/>
      <c r="DK34" s="625"/>
      <c r="DL34" s="632">
        <v>2420000</v>
      </c>
      <c r="DM34" s="624"/>
      <c r="DN34" s="624"/>
      <c r="DO34" s="624"/>
      <c r="DP34" s="624"/>
      <c r="DQ34" s="624"/>
      <c r="DR34" s="624"/>
      <c r="DS34" s="624"/>
      <c r="DT34" s="624"/>
      <c r="DU34" s="624"/>
      <c r="DV34" s="625"/>
      <c r="DW34" s="628">
        <v>17.5</v>
      </c>
      <c r="DX34" s="654"/>
      <c r="DY34" s="654"/>
      <c r="DZ34" s="654"/>
      <c r="EA34" s="654"/>
      <c r="EB34" s="654"/>
      <c r="EC34" s="655"/>
    </row>
    <row r="35" spans="2:133" ht="11.25" customHeight="1" x14ac:dyDescent="0.2">
      <c r="B35" s="620" t="s">
        <v>309</v>
      </c>
      <c r="C35" s="621"/>
      <c r="D35" s="621"/>
      <c r="E35" s="621"/>
      <c r="F35" s="621"/>
      <c r="G35" s="621"/>
      <c r="H35" s="621"/>
      <c r="I35" s="621"/>
      <c r="J35" s="621"/>
      <c r="K35" s="621"/>
      <c r="L35" s="621"/>
      <c r="M35" s="621"/>
      <c r="N35" s="621"/>
      <c r="O35" s="621"/>
      <c r="P35" s="621"/>
      <c r="Q35" s="622"/>
      <c r="R35" s="623">
        <v>1105499</v>
      </c>
      <c r="S35" s="624"/>
      <c r="T35" s="624"/>
      <c r="U35" s="624"/>
      <c r="V35" s="624"/>
      <c r="W35" s="624"/>
      <c r="X35" s="624"/>
      <c r="Y35" s="625"/>
      <c r="Z35" s="626">
        <v>4.3</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215394</v>
      </c>
      <c r="CS35" s="656"/>
      <c r="CT35" s="656"/>
      <c r="CU35" s="656"/>
      <c r="CV35" s="656"/>
      <c r="CW35" s="656"/>
      <c r="CX35" s="656"/>
      <c r="CY35" s="657"/>
      <c r="CZ35" s="628">
        <v>0.9</v>
      </c>
      <c r="DA35" s="654"/>
      <c r="DB35" s="654"/>
      <c r="DC35" s="658"/>
      <c r="DD35" s="632">
        <v>167630</v>
      </c>
      <c r="DE35" s="656"/>
      <c r="DF35" s="656"/>
      <c r="DG35" s="656"/>
      <c r="DH35" s="656"/>
      <c r="DI35" s="656"/>
      <c r="DJ35" s="656"/>
      <c r="DK35" s="657"/>
      <c r="DL35" s="632">
        <v>167630</v>
      </c>
      <c r="DM35" s="656"/>
      <c r="DN35" s="656"/>
      <c r="DO35" s="656"/>
      <c r="DP35" s="656"/>
      <c r="DQ35" s="656"/>
      <c r="DR35" s="656"/>
      <c r="DS35" s="656"/>
      <c r="DT35" s="656"/>
      <c r="DU35" s="656"/>
      <c r="DV35" s="657"/>
      <c r="DW35" s="628">
        <v>1.2</v>
      </c>
      <c r="DX35" s="654"/>
      <c r="DY35" s="654"/>
      <c r="DZ35" s="654"/>
      <c r="EA35" s="654"/>
      <c r="EB35" s="654"/>
      <c r="EC35" s="655"/>
    </row>
    <row r="36" spans="2:133" ht="11.25" customHeight="1" x14ac:dyDescent="0.2">
      <c r="B36" s="620" t="s">
        <v>313</v>
      </c>
      <c r="C36" s="621"/>
      <c r="D36" s="621"/>
      <c r="E36" s="621"/>
      <c r="F36" s="621"/>
      <c r="G36" s="621"/>
      <c r="H36" s="621"/>
      <c r="I36" s="621"/>
      <c r="J36" s="621"/>
      <c r="K36" s="621"/>
      <c r="L36" s="621"/>
      <c r="M36" s="621"/>
      <c r="N36" s="621"/>
      <c r="O36" s="621"/>
      <c r="P36" s="621"/>
      <c r="Q36" s="622"/>
      <c r="R36" s="623">
        <v>1995416</v>
      </c>
      <c r="S36" s="624"/>
      <c r="T36" s="624"/>
      <c r="U36" s="624"/>
      <c r="V36" s="624"/>
      <c r="W36" s="624"/>
      <c r="X36" s="624"/>
      <c r="Y36" s="625"/>
      <c r="Z36" s="626">
        <v>7.7</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3030254</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105070</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1469733</v>
      </c>
      <c r="CS36" s="624"/>
      <c r="CT36" s="624"/>
      <c r="CU36" s="624"/>
      <c r="CV36" s="624"/>
      <c r="CW36" s="624"/>
      <c r="CX36" s="624"/>
      <c r="CY36" s="625"/>
      <c r="CZ36" s="628">
        <v>6.1</v>
      </c>
      <c r="DA36" s="654"/>
      <c r="DB36" s="654"/>
      <c r="DC36" s="658"/>
      <c r="DD36" s="632">
        <v>1304832</v>
      </c>
      <c r="DE36" s="624"/>
      <c r="DF36" s="624"/>
      <c r="DG36" s="624"/>
      <c r="DH36" s="624"/>
      <c r="DI36" s="624"/>
      <c r="DJ36" s="624"/>
      <c r="DK36" s="625"/>
      <c r="DL36" s="632">
        <v>680822</v>
      </c>
      <c r="DM36" s="624"/>
      <c r="DN36" s="624"/>
      <c r="DO36" s="624"/>
      <c r="DP36" s="624"/>
      <c r="DQ36" s="624"/>
      <c r="DR36" s="624"/>
      <c r="DS36" s="624"/>
      <c r="DT36" s="624"/>
      <c r="DU36" s="624"/>
      <c r="DV36" s="625"/>
      <c r="DW36" s="628">
        <v>4.9000000000000004</v>
      </c>
      <c r="DX36" s="654"/>
      <c r="DY36" s="654"/>
      <c r="DZ36" s="654"/>
      <c r="EA36" s="654"/>
      <c r="EB36" s="654"/>
      <c r="EC36" s="655"/>
    </row>
    <row r="37" spans="2:133" ht="11.25" customHeight="1" x14ac:dyDescent="0.2">
      <c r="B37" s="620" t="s">
        <v>317</v>
      </c>
      <c r="C37" s="621"/>
      <c r="D37" s="621"/>
      <c r="E37" s="621"/>
      <c r="F37" s="621"/>
      <c r="G37" s="621"/>
      <c r="H37" s="621"/>
      <c r="I37" s="621"/>
      <c r="J37" s="621"/>
      <c r="K37" s="621"/>
      <c r="L37" s="621"/>
      <c r="M37" s="621"/>
      <c r="N37" s="621"/>
      <c r="O37" s="621"/>
      <c r="P37" s="621"/>
      <c r="Q37" s="622"/>
      <c r="R37" s="623">
        <v>159576</v>
      </c>
      <c r="S37" s="624"/>
      <c r="T37" s="624"/>
      <c r="U37" s="624"/>
      <c r="V37" s="624"/>
      <c r="W37" s="624"/>
      <c r="X37" s="624"/>
      <c r="Y37" s="625"/>
      <c r="Z37" s="626">
        <v>0.6</v>
      </c>
      <c r="AA37" s="626"/>
      <c r="AB37" s="626"/>
      <c r="AC37" s="626"/>
      <c r="AD37" s="627">
        <v>1462</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588104</v>
      </c>
      <c r="BA37" s="624"/>
      <c r="BB37" s="624"/>
      <c r="BC37" s="624"/>
      <c r="BD37" s="656"/>
      <c r="BE37" s="656"/>
      <c r="BF37" s="678"/>
      <c r="BG37" s="620" t="s">
        <v>319</v>
      </c>
      <c r="BH37" s="621"/>
      <c r="BI37" s="621"/>
      <c r="BJ37" s="621"/>
      <c r="BK37" s="621"/>
      <c r="BL37" s="621"/>
      <c r="BM37" s="621"/>
      <c r="BN37" s="621"/>
      <c r="BO37" s="621"/>
      <c r="BP37" s="621"/>
      <c r="BQ37" s="621"/>
      <c r="BR37" s="621"/>
      <c r="BS37" s="621"/>
      <c r="BT37" s="621"/>
      <c r="BU37" s="622"/>
      <c r="BV37" s="623">
        <v>91901</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5011</v>
      </c>
      <c r="CS37" s="656"/>
      <c r="CT37" s="656"/>
      <c r="CU37" s="656"/>
      <c r="CV37" s="656"/>
      <c r="CW37" s="656"/>
      <c r="CX37" s="656"/>
      <c r="CY37" s="657"/>
      <c r="CZ37" s="628">
        <v>0</v>
      </c>
      <c r="DA37" s="654"/>
      <c r="DB37" s="654"/>
      <c r="DC37" s="658"/>
      <c r="DD37" s="632">
        <v>5011</v>
      </c>
      <c r="DE37" s="656"/>
      <c r="DF37" s="656"/>
      <c r="DG37" s="656"/>
      <c r="DH37" s="656"/>
      <c r="DI37" s="656"/>
      <c r="DJ37" s="656"/>
      <c r="DK37" s="657"/>
      <c r="DL37" s="632">
        <v>5011</v>
      </c>
      <c r="DM37" s="656"/>
      <c r="DN37" s="656"/>
      <c r="DO37" s="656"/>
      <c r="DP37" s="656"/>
      <c r="DQ37" s="656"/>
      <c r="DR37" s="656"/>
      <c r="DS37" s="656"/>
      <c r="DT37" s="656"/>
      <c r="DU37" s="656"/>
      <c r="DV37" s="657"/>
      <c r="DW37" s="628">
        <v>0</v>
      </c>
      <c r="DX37" s="654"/>
      <c r="DY37" s="654"/>
      <c r="DZ37" s="654"/>
      <c r="EA37" s="654"/>
      <c r="EB37" s="654"/>
      <c r="EC37" s="655"/>
    </row>
    <row r="38" spans="2:133" ht="11.25" customHeight="1" x14ac:dyDescent="0.2">
      <c r="B38" s="620" t="s">
        <v>321</v>
      </c>
      <c r="C38" s="621"/>
      <c r="D38" s="621"/>
      <c r="E38" s="621"/>
      <c r="F38" s="621"/>
      <c r="G38" s="621"/>
      <c r="H38" s="621"/>
      <c r="I38" s="621"/>
      <c r="J38" s="621"/>
      <c r="K38" s="621"/>
      <c r="L38" s="621"/>
      <c r="M38" s="621"/>
      <c r="N38" s="621"/>
      <c r="O38" s="621"/>
      <c r="P38" s="621"/>
      <c r="Q38" s="622"/>
      <c r="R38" s="623">
        <v>1487965</v>
      </c>
      <c r="S38" s="624"/>
      <c r="T38" s="624"/>
      <c r="U38" s="624"/>
      <c r="V38" s="624"/>
      <c r="W38" s="624"/>
      <c r="X38" s="624"/>
      <c r="Y38" s="625"/>
      <c r="Z38" s="626">
        <v>5.8</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12892</v>
      </c>
      <c r="BA38" s="624"/>
      <c r="BB38" s="624"/>
      <c r="BC38" s="624"/>
      <c r="BD38" s="656"/>
      <c r="BE38" s="656"/>
      <c r="BF38" s="678"/>
      <c r="BG38" s="620" t="s">
        <v>323</v>
      </c>
      <c r="BH38" s="621"/>
      <c r="BI38" s="621"/>
      <c r="BJ38" s="621"/>
      <c r="BK38" s="621"/>
      <c r="BL38" s="621"/>
      <c r="BM38" s="621"/>
      <c r="BN38" s="621"/>
      <c r="BO38" s="621"/>
      <c r="BP38" s="621"/>
      <c r="BQ38" s="621"/>
      <c r="BR38" s="621"/>
      <c r="BS38" s="621"/>
      <c r="BT38" s="621"/>
      <c r="BU38" s="622"/>
      <c r="BV38" s="623">
        <v>7736</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2442150</v>
      </c>
      <c r="CS38" s="624"/>
      <c r="CT38" s="624"/>
      <c r="CU38" s="624"/>
      <c r="CV38" s="624"/>
      <c r="CW38" s="624"/>
      <c r="CX38" s="624"/>
      <c r="CY38" s="625"/>
      <c r="CZ38" s="628">
        <v>10.1</v>
      </c>
      <c r="DA38" s="654"/>
      <c r="DB38" s="654"/>
      <c r="DC38" s="658"/>
      <c r="DD38" s="632">
        <v>2083050</v>
      </c>
      <c r="DE38" s="624"/>
      <c r="DF38" s="624"/>
      <c r="DG38" s="624"/>
      <c r="DH38" s="624"/>
      <c r="DI38" s="624"/>
      <c r="DJ38" s="624"/>
      <c r="DK38" s="625"/>
      <c r="DL38" s="632">
        <v>1897058</v>
      </c>
      <c r="DM38" s="624"/>
      <c r="DN38" s="624"/>
      <c r="DO38" s="624"/>
      <c r="DP38" s="624"/>
      <c r="DQ38" s="624"/>
      <c r="DR38" s="624"/>
      <c r="DS38" s="624"/>
      <c r="DT38" s="624"/>
      <c r="DU38" s="624"/>
      <c r="DV38" s="625"/>
      <c r="DW38" s="628">
        <v>13.8</v>
      </c>
      <c r="DX38" s="654"/>
      <c r="DY38" s="654"/>
      <c r="DZ38" s="654"/>
      <c r="EA38" s="654"/>
      <c r="EB38" s="654"/>
      <c r="EC38" s="655"/>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6"/>
      <c r="BE39" s="656"/>
      <c r="BF39" s="678"/>
      <c r="BG39" s="620" t="s">
        <v>327</v>
      </c>
      <c r="BH39" s="621"/>
      <c r="BI39" s="621"/>
      <c r="BJ39" s="621"/>
      <c r="BK39" s="621"/>
      <c r="BL39" s="621"/>
      <c r="BM39" s="621"/>
      <c r="BN39" s="621"/>
      <c r="BO39" s="621"/>
      <c r="BP39" s="621"/>
      <c r="BQ39" s="621"/>
      <c r="BR39" s="621"/>
      <c r="BS39" s="621"/>
      <c r="BT39" s="621"/>
      <c r="BU39" s="622"/>
      <c r="BV39" s="623">
        <v>11157</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1885110</v>
      </c>
      <c r="CS39" s="656"/>
      <c r="CT39" s="656"/>
      <c r="CU39" s="656"/>
      <c r="CV39" s="656"/>
      <c r="CW39" s="656"/>
      <c r="CX39" s="656"/>
      <c r="CY39" s="657"/>
      <c r="CZ39" s="628">
        <v>7.8</v>
      </c>
      <c r="DA39" s="654"/>
      <c r="DB39" s="654"/>
      <c r="DC39" s="658"/>
      <c r="DD39" s="632">
        <v>1752506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329</v>
      </c>
      <c r="C40" s="621"/>
      <c r="D40" s="621"/>
      <c r="E40" s="621"/>
      <c r="F40" s="621"/>
      <c r="G40" s="621"/>
      <c r="H40" s="621"/>
      <c r="I40" s="621"/>
      <c r="J40" s="621"/>
      <c r="K40" s="621"/>
      <c r="L40" s="621"/>
      <c r="M40" s="621"/>
      <c r="N40" s="621"/>
      <c r="O40" s="621"/>
      <c r="P40" s="621"/>
      <c r="Q40" s="622"/>
      <c r="R40" s="623">
        <v>147765</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78"/>
      <c r="BG40" s="671" t="s">
        <v>331</v>
      </c>
      <c r="BH40" s="672"/>
      <c r="BI40" s="672"/>
      <c r="BJ40" s="672"/>
      <c r="BK40" s="672"/>
      <c r="BL40" s="223"/>
      <c r="BM40" s="621" t="s">
        <v>332</v>
      </c>
      <c r="BN40" s="621"/>
      <c r="BO40" s="621"/>
      <c r="BP40" s="621"/>
      <c r="BQ40" s="621"/>
      <c r="BR40" s="621"/>
      <c r="BS40" s="621"/>
      <c r="BT40" s="621"/>
      <c r="BU40" s="622"/>
      <c r="BV40" s="623">
        <v>115</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20000</v>
      </c>
      <c r="CS40" s="624"/>
      <c r="CT40" s="624"/>
      <c r="CU40" s="624"/>
      <c r="CV40" s="624"/>
      <c r="CW40" s="624"/>
      <c r="CX40" s="624"/>
      <c r="CY40" s="625"/>
      <c r="CZ40" s="628">
        <v>0.1</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334</v>
      </c>
      <c r="C41" s="645"/>
      <c r="D41" s="645"/>
      <c r="E41" s="645"/>
      <c r="F41" s="645"/>
      <c r="G41" s="645"/>
      <c r="H41" s="645"/>
      <c r="I41" s="645"/>
      <c r="J41" s="645"/>
      <c r="K41" s="645"/>
      <c r="L41" s="645"/>
      <c r="M41" s="645"/>
      <c r="N41" s="645"/>
      <c r="O41" s="645"/>
      <c r="P41" s="645"/>
      <c r="Q41" s="646"/>
      <c r="R41" s="695">
        <v>25755399</v>
      </c>
      <c r="S41" s="696"/>
      <c r="T41" s="696"/>
      <c r="U41" s="696"/>
      <c r="V41" s="696"/>
      <c r="W41" s="696"/>
      <c r="X41" s="696"/>
      <c r="Y41" s="700"/>
      <c r="Z41" s="701">
        <v>100</v>
      </c>
      <c r="AA41" s="701"/>
      <c r="AB41" s="701"/>
      <c r="AC41" s="701"/>
      <c r="AD41" s="702">
        <v>13644073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538524</v>
      </c>
      <c r="BA41" s="624"/>
      <c r="BB41" s="624"/>
      <c r="BC41" s="624"/>
      <c r="BD41" s="656"/>
      <c r="BE41" s="656"/>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1890734</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342</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2127757</v>
      </c>
      <c r="CS42" s="656"/>
      <c r="CT42" s="656"/>
      <c r="CU42" s="656"/>
      <c r="CV42" s="656"/>
      <c r="CW42" s="656"/>
      <c r="CX42" s="656"/>
      <c r="CY42" s="657"/>
      <c r="CZ42" s="628">
        <v>8.8000000000000007</v>
      </c>
      <c r="DA42" s="654"/>
      <c r="DB42" s="654"/>
      <c r="DC42" s="658"/>
      <c r="DD42" s="632">
        <v>280719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33256</v>
      </c>
      <c r="CS43" s="656"/>
      <c r="CT43" s="656"/>
      <c r="CU43" s="656"/>
      <c r="CV43" s="656"/>
      <c r="CW43" s="656"/>
      <c r="CX43" s="656"/>
      <c r="CY43" s="657"/>
      <c r="CZ43" s="628">
        <v>0.1</v>
      </c>
      <c r="DA43" s="654"/>
      <c r="DB43" s="654"/>
      <c r="DC43" s="658"/>
      <c r="DD43" s="632">
        <v>33256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2127757</v>
      </c>
      <c r="CS44" s="624"/>
      <c r="CT44" s="624"/>
      <c r="CU44" s="624"/>
      <c r="CV44" s="624"/>
      <c r="CW44" s="624"/>
      <c r="CX44" s="624"/>
      <c r="CY44" s="625"/>
      <c r="CZ44" s="628">
        <v>8.8000000000000007</v>
      </c>
      <c r="DA44" s="629"/>
      <c r="DB44" s="629"/>
      <c r="DC44" s="635"/>
      <c r="DD44" s="632">
        <v>280719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541993</v>
      </c>
      <c r="CS45" s="656"/>
      <c r="CT45" s="656"/>
      <c r="CU45" s="656"/>
      <c r="CV45" s="656"/>
      <c r="CW45" s="656"/>
      <c r="CX45" s="656"/>
      <c r="CY45" s="657"/>
      <c r="CZ45" s="628">
        <v>2.2000000000000002</v>
      </c>
      <c r="DA45" s="654"/>
      <c r="DB45" s="654"/>
      <c r="DC45" s="658"/>
      <c r="DD45" s="632">
        <v>17181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347</v>
      </c>
      <c r="CG46" s="621"/>
      <c r="CH46" s="621"/>
      <c r="CI46" s="621"/>
      <c r="CJ46" s="621"/>
      <c r="CK46" s="621"/>
      <c r="CL46" s="621"/>
      <c r="CM46" s="621"/>
      <c r="CN46" s="621"/>
      <c r="CO46" s="621"/>
      <c r="CP46" s="621"/>
      <c r="CQ46" s="622"/>
      <c r="CR46" s="623">
        <v>1494154</v>
      </c>
      <c r="CS46" s="624"/>
      <c r="CT46" s="624"/>
      <c r="CU46" s="624"/>
      <c r="CV46" s="624"/>
      <c r="CW46" s="624"/>
      <c r="CX46" s="624"/>
      <c r="CY46" s="625"/>
      <c r="CZ46" s="628">
        <v>6.2</v>
      </c>
      <c r="DA46" s="629"/>
      <c r="DB46" s="629"/>
      <c r="DC46" s="635"/>
      <c r="DD46" s="632">
        <v>252228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348</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24254333</v>
      </c>
      <c r="CS49" s="682"/>
      <c r="CT49" s="682"/>
      <c r="CU49" s="682"/>
      <c r="CV49" s="682"/>
      <c r="CW49" s="682"/>
      <c r="CX49" s="682"/>
      <c r="CY49" s="711"/>
      <c r="CZ49" s="703">
        <v>100</v>
      </c>
      <c r="DA49" s="712"/>
      <c r="DB49" s="712"/>
      <c r="DC49" s="713"/>
      <c r="DD49" s="714">
        <v>16848231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0FJcj05WKktirf9qxSAh/dmqbR0Q0TYeFtubQdKy6VTMCpNEMMud0wHllRpfMQTPLGXRKvzpql3Prh0p9ov5w==" saltValue="Ckm3kUjSjHZ6aKQK8utE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25804</v>
      </c>
      <c r="R7" s="753"/>
      <c r="S7" s="753"/>
      <c r="T7" s="753"/>
      <c r="U7" s="753"/>
      <c r="V7" s="753">
        <v>24303</v>
      </c>
      <c r="W7" s="753"/>
      <c r="X7" s="753"/>
      <c r="Y7" s="753"/>
      <c r="Z7" s="753"/>
      <c r="AA7" s="753">
        <v>1501</v>
      </c>
      <c r="AB7" s="753"/>
      <c r="AC7" s="753"/>
      <c r="AD7" s="753"/>
      <c r="AE7" s="754"/>
      <c r="AF7" s="755">
        <v>1415</v>
      </c>
      <c r="AG7" s="756"/>
      <c r="AH7" s="756"/>
      <c r="AI7" s="756"/>
      <c r="AJ7" s="757"/>
      <c r="AK7" s="758">
        <v>1105</v>
      </c>
      <c r="AL7" s="759"/>
      <c r="AM7" s="759"/>
      <c r="AN7" s="759"/>
      <c r="AO7" s="759"/>
      <c r="AP7" s="759">
        <v>15942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541</v>
      </c>
      <c r="BT7" s="747"/>
      <c r="BU7" s="747"/>
      <c r="BV7" s="747"/>
      <c r="BW7" s="747"/>
      <c r="BX7" s="747"/>
      <c r="BY7" s="747"/>
      <c r="BZ7" s="747"/>
      <c r="CA7" s="747"/>
      <c r="CB7" s="747"/>
      <c r="CC7" s="747"/>
      <c r="CD7" s="747"/>
      <c r="CE7" s="747"/>
      <c r="CF7" s="747"/>
      <c r="CG7" s="762"/>
      <c r="CH7" s="743">
        <v>0</v>
      </c>
      <c r="CI7" s="744"/>
      <c r="CJ7" s="744"/>
      <c r="CK7" s="744"/>
      <c r="CL7" s="745"/>
      <c r="CM7" s="743">
        <v>66</v>
      </c>
      <c r="CN7" s="744"/>
      <c r="CO7" s="744"/>
      <c r="CP7" s="744"/>
      <c r="CQ7" s="745"/>
      <c r="CR7" s="743">
        <v>5</v>
      </c>
      <c r="CS7" s="744"/>
      <c r="CT7" s="744"/>
      <c r="CU7" s="744"/>
      <c r="CV7" s="745"/>
      <c r="CW7" s="743" t="s">
        <v>552</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546</v>
      </c>
      <c r="BS8" s="773" t="s">
        <v>542</v>
      </c>
      <c r="BT8" s="774"/>
      <c r="BU8" s="774"/>
      <c r="BV8" s="774"/>
      <c r="BW8" s="774"/>
      <c r="BX8" s="774"/>
      <c r="BY8" s="774"/>
      <c r="BZ8" s="774"/>
      <c r="CA8" s="774"/>
      <c r="CB8" s="774"/>
      <c r="CC8" s="774"/>
      <c r="CD8" s="774"/>
      <c r="CE8" s="774"/>
      <c r="CF8" s="774"/>
      <c r="CG8" s="775"/>
      <c r="CH8" s="776">
        <v>0</v>
      </c>
      <c r="CI8" s="777"/>
      <c r="CJ8" s="777"/>
      <c r="CK8" s="777"/>
      <c r="CL8" s="778"/>
      <c r="CM8" s="776">
        <v>9</v>
      </c>
      <c r="CN8" s="777"/>
      <c r="CO8" s="777"/>
      <c r="CP8" s="777"/>
      <c r="CQ8" s="778"/>
      <c r="CR8" s="776">
        <v>5</v>
      </c>
      <c r="CS8" s="777"/>
      <c r="CT8" s="777"/>
      <c r="CU8" s="777"/>
      <c r="CV8" s="778"/>
      <c r="CW8" s="776">
        <v>2</v>
      </c>
      <c r="CX8" s="777"/>
      <c r="CY8" s="777"/>
      <c r="CZ8" s="777"/>
      <c r="DA8" s="778"/>
      <c r="DB8" s="776" t="s">
        <v>552</v>
      </c>
      <c r="DC8" s="777"/>
      <c r="DD8" s="777"/>
      <c r="DE8" s="777"/>
      <c r="DF8" s="778"/>
      <c r="DG8" s="776">
        <v>640</v>
      </c>
      <c r="DH8" s="777"/>
      <c r="DI8" s="777"/>
      <c r="DJ8" s="777"/>
      <c r="DK8" s="778"/>
      <c r="DL8" s="776" t="s">
        <v>552</v>
      </c>
      <c r="DM8" s="777"/>
      <c r="DN8" s="777"/>
      <c r="DO8" s="777"/>
      <c r="DP8" s="778"/>
      <c r="DQ8" s="776" t="s">
        <v>552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543</v>
      </c>
      <c r="BT9" s="774"/>
      <c r="BU9" s="774"/>
      <c r="BV9" s="774"/>
      <c r="BW9" s="774"/>
      <c r="BX9" s="774"/>
      <c r="BY9" s="774"/>
      <c r="BZ9" s="774"/>
      <c r="CA9" s="774"/>
      <c r="CB9" s="774"/>
      <c r="CC9" s="774"/>
      <c r="CD9" s="774"/>
      <c r="CE9" s="774"/>
      <c r="CF9" s="774"/>
      <c r="CG9" s="775"/>
      <c r="CH9" s="776">
        <v>0</v>
      </c>
      <c r="CI9" s="777"/>
      <c r="CJ9" s="777"/>
      <c r="CK9" s="777"/>
      <c r="CL9" s="778"/>
      <c r="CM9" s="776">
        <v>201</v>
      </c>
      <c r="CN9" s="777"/>
      <c r="CO9" s="777"/>
      <c r="CP9" s="777"/>
      <c r="CQ9" s="778"/>
      <c r="CR9" s="776">
        <v>3</v>
      </c>
      <c r="CS9" s="777"/>
      <c r="CT9" s="777"/>
      <c r="CU9" s="777"/>
      <c r="CV9" s="778"/>
      <c r="CW9" s="776">
        <v>11</v>
      </c>
      <c r="CX9" s="777"/>
      <c r="CY9" s="777"/>
      <c r="CZ9" s="777"/>
      <c r="DA9" s="778"/>
      <c r="DB9" s="776" t="s">
        <v>552</v>
      </c>
      <c r="DC9" s="777"/>
      <c r="DD9" s="777"/>
      <c r="DE9" s="777"/>
      <c r="DF9" s="778"/>
      <c r="DG9" s="776" t="s">
        <v>552</v>
      </c>
      <c r="DH9" s="777"/>
      <c r="DI9" s="777"/>
      <c r="DJ9" s="777"/>
      <c r="DK9" s="778"/>
      <c r="DL9" s="776" t="s">
        <v>552</v>
      </c>
      <c r="DM9" s="777"/>
      <c r="DN9" s="777"/>
      <c r="DO9" s="777"/>
      <c r="DP9" s="778"/>
      <c r="DQ9" s="776" t="s">
        <v>552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544</v>
      </c>
      <c r="BT10" s="774"/>
      <c r="BU10" s="774"/>
      <c r="BV10" s="774"/>
      <c r="BW10" s="774"/>
      <c r="BX10" s="774"/>
      <c r="BY10" s="774"/>
      <c r="BZ10" s="774"/>
      <c r="CA10" s="774"/>
      <c r="CB10" s="774"/>
      <c r="CC10" s="774"/>
      <c r="CD10" s="774"/>
      <c r="CE10" s="774"/>
      <c r="CF10" s="774"/>
      <c r="CG10" s="775"/>
      <c r="CH10" s="776">
        <v>-3</v>
      </c>
      <c r="CI10" s="777"/>
      <c r="CJ10" s="777"/>
      <c r="CK10" s="777"/>
      <c r="CL10" s="778"/>
      <c r="CM10" s="776">
        <v>799</v>
      </c>
      <c r="CN10" s="777"/>
      <c r="CO10" s="777"/>
      <c r="CP10" s="777"/>
      <c r="CQ10" s="778"/>
      <c r="CR10" s="776">
        <v>1</v>
      </c>
      <c r="CS10" s="777"/>
      <c r="CT10" s="777"/>
      <c r="CU10" s="777"/>
      <c r="CV10" s="778"/>
      <c r="CW10" s="776">
        <v>0</v>
      </c>
      <c r="CX10" s="777"/>
      <c r="CY10" s="777"/>
      <c r="CZ10" s="777"/>
      <c r="DA10" s="778"/>
      <c r="DB10" s="776" t="s">
        <v>552</v>
      </c>
      <c r="DC10" s="777"/>
      <c r="DD10" s="777"/>
      <c r="DE10" s="777"/>
      <c r="DF10" s="778"/>
      <c r="DG10" s="776" t="s">
        <v>552</v>
      </c>
      <c r="DH10" s="777"/>
      <c r="DI10" s="777"/>
      <c r="DJ10" s="777"/>
      <c r="DK10" s="778"/>
      <c r="DL10" s="776" t="s">
        <v>552</v>
      </c>
      <c r="DM10" s="777"/>
      <c r="DN10" s="777"/>
      <c r="DO10" s="777"/>
      <c r="DP10" s="778"/>
      <c r="DQ10" s="776" t="s">
        <v>552</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545</v>
      </c>
      <c r="BT11" s="774"/>
      <c r="BU11" s="774"/>
      <c r="BV11" s="774"/>
      <c r="BW11" s="774"/>
      <c r="BX11" s="774"/>
      <c r="BY11" s="774"/>
      <c r="BZ11" s="774"/>
      <c r="CA11" s="774"/>
      <c r="CB11" s="774"/>
      <c r="CC11" s="774"/>
      <c r="CD11" s="774"/>
      <c r="CE11" s="774"/>
      <c r="CF11" s="774"/>
      <c r="CG11" s="775"/>
      <c r="CH11" s="776">
        <v>5</v>
      </c>
      <c r="CI11" s="777"/>
      <c r="CJ11" s="777"/>
      <c r="CK11" s="777"/>
      <c r="CL11" s="778"/>
      <c r="CM11" s="776">
        <v>1876</v>
      </c>
      <c r="CN11" s="777"/>
      <c r="CO11" s="777"/>
      <c r="CP11" s="777"/>
      <c r="CQ11" s="778"/>
      <c r="CR11" s="776">
        <v>16</v>
      </c>
      <c r="CS11" s="777"/>
      <c r="CT11" s="777"/>
      <c r="CU11" s="777"/>
      <c r="CV11" s="778"/>
      <c r="CW11" s="776">
        <v>5</v>
      </c>
      <c r="CX11" s="777"/>
      <c r="CY11" s="777"/>
      <c r="CZ11" s="777"/>
      <c r="DA11" s="778"/>
      <c r="DB11" s="776" t="s">
        <v>552</v>
      </c>
      <c r="DC11" s="777"/>
      <c r="DD11" s="777"/>
      <c r="DE11" s="777"/>
      <c r="DF11" s="778"/>
      <c r="DG11" s="776" t="s">
        <v>552</v>
      </c>
      <c r="DH11" s="777"/>
      <c r="DI11" s="777"/>
      <c r="DJ11" s="777"/>
      <c r="DK11" s="778"/>
      <c r="DL11" s="776" t="s">
        <v>552</v>
      </c>
      <c r="DM11" s="777"/>
      <c r="DN11" s="777"/>
      <c r="DO11" s="777"/>
      <c r="DP11" s="778"/>
      <c r="DQ11" s="776" t="s">
        <v>552</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375</v>
      </c>
      <c r="B23" s="789" t="s">
        <v>376</v>
      </c>
      <c r="C23" s="790"/>
      <c r="D23" s="790"/>
      <c r="E23" s="790"/>
      <c r="F23" s="790"/>
      <c r="G23" s="790"/>
      <c r="H23" s="790"/>
      <c r="I23" s="790"/>
      <c r="J23" s="790"/>
      <c r="K23" s="790"/>
      <c r="L23" s="790"/>
      <c r="M23" s="790"/>
      <c r="N23" s="790"/>
      <c r="O23" s="790"/>
      <c r="P23" s="791"/>
      <c r="Q23" s="792">
        <v>25804</v>
      </c>
      <c r="R23" s="793"/>
      <c r="S23" s="793"/>
      <c r="T23" s="793"/>
      <c r="U23" s="793"/>
      <c r="V23" s="793">
        <v>24303</v>
      </c>
      <c r="W23" s="793"/>
      <c r="X23" s="793"/>
      <c r="Y23" s="793"/>
      <c r="Z23" s="793"/>
      <c r="AA23" s="793">
        <v>1501</v>
      </c>
      <c r="AB23" s="793"/>
      <c r="AC23" s="793"/>
      <c r="AD23" s="793"/>
      <c r="AE23" s="794"/>
      <c r="AF23" s="795">
        <v>1415</v>
      </c>
      <c r="AG23" s="793"/>
      <c r="AH23" s="793"/>
      <c r="AI23" s="793"/>
      <c r="AJ23" s="796"/>
      <c r="AK23" s="797"/>
      <c r="AL23" s="798"/>
      <c r="AM23" s="798"/>
      <c r="AN23" s="798"/>
      <c r="AO23" s="798"/>
      <c r="AP23" s="793">
        <v>15942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387</v>
      </c>
      <c r="C28" s="750"/>
      <c r="D28" s="750"/>
      <c r="E28" s="750"/>
      <c r="F28" s="750"/>
      <c r="G28" s="750"/>
      <c r="H28" s="750"/>
      <c r="I28" s="750"/>
      <c r="J28" s="750"/>
      <c r="K28" s="750"/>
      <c r="L28" s="750"/>
      <c r="M28" s="750"/>
      <c r="N28" s="750"/>
      <c r="O28" s="750"/>
      <c r="P28" s="751"/>
      <c r="Q28" s="822">
        <v>6001</v>
      </c>
      <c r="R28" s="823"/>
      <c r="S28" s="823"/>
      <c r="T28" s="823"/>
      <c r="U28" s="823"/>
      <c r="V28" s="823">
        <v>5896</v>
      </c>
      <c r="W28" s="823"/>
      <c r="X28" s="823"/>
      <c r="Y28" s="823"/>
      <c r="Z28" s="823"/>
      <c r="AA28" s="823">
        <v>105</v>
      </c>
      <c r="AB28" s="823"/>
      <c r="AC28" s="823"/>
      <c r="AD28" s="823"/>
      <c r="AE28" s="824"/>
      <c r="AF28" s="825">
        <v>105</v>
      </c>
      <c r="AG28" s="823"/>
      <c r="AH28" s="823"/>
      <c r="AI28" s="823"/>
      <c r="AJ28" s="826"/>
      <c r="AK28" s="827">
        <v>697</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388</v>
      </c>
      <c r="C29" s="781"/>
      <c r="D29" s="781"/>
      <c r="E29" s="781"/>
      <c r="F29" s="781"/>
      <c r="G29" s="781"/>
      <c r="H29" s="781"/>
      <c r="I29" s="781"/>
      <c r="J29" s="781"/>
      <c r="K29" s="781"/>
      <c r="L29" s="781"/>
      <c r="M29" s="781"/>
      <c r="N29" s="781"/>
      <c r="O29" s="781"/>
      <c r="P29" s="782"/>
      <c r="Q29" s="783">
        <v>6948</v>
      </c>
      <c r="R29" s="784"/>
      <c r="S29" s="784"/>
      <c r="T29" s="784"/>
      <c r="U29" s="784"/>
      <c r="V29" s="784">
        <v>6759</v>
      </c>
      <c r="W29" s="784"/>
      <c r="X29" s="784"/>
      <c r="Y29" s="784"/>
      <c r="Z29" s="784"/>
      <c r="AA29" s="784">
        <v>189</v>
      </c>
      <c r="AB29" s="784"/>
      <c r="AC29" s="784"/>
      <c r="AD29" s="784"/>
      <c r="AE29" s="785"/>
      <c r="AF29" s="786">
        <v>189</v>
      </c>
      <c r="AG29" s="787"/>
      <c r="AH29" s="787"/>
      <c r="AI29" s="787"/>
      <c r="AJ29" s="788"/>
      <c r="AK29" s="834">
        <v>1090</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389</v>
      </c>
      <c r="C30" s="781"/>
      <c r="D30" s="781"/>
      <c r="E30" s="781"/>
      <c r="F30" s="781"/>
      <c r="G30" s="781"/>
      <c r="H30" s="781"/>
      <c r="I30" s="781"/>
      <c r="J30" s="781"/>
      <c r="K30" s="781"/>
      <c r="L30" s="781"/>
      <c r="M30" s="781"/>
      <c r="N30" s="781"/>
      <c r="O30" s="781"/>
      <c r="P30" s="782"/>
      <c r="Q30" s="783">
        <v>1400</v>
      </c>
      <c r="R30" s="784"/>
      <c r="S30" s="784"/>
      <c r="T30" s="784"/>
      <c r="U30" s="784"/>
      <c r="V30" s="784">
        <v>1355</v>
      </c>
      <c r="W30" s="784"/>
      <c r="X30" s="784"/>
      <c r="Y30" s="784"/>
      <c r="Z30" s="784"/>
      <c r="AA30" s="784">
        <v>45</v>
      </c>
      <c r="AB30" s="784"/>
      <c r="AC30" s="784"/>
      <c r="AD30" s="784"/>
      <c r="AE30" s="785"/>
      <c r="AF30" s="786">
        <v>45</v>
      </c>
      <c r="AG30" s="787"/>
      <c r="AH30" s="787"/>
      <c r="AI30" s="787"/>
      <c r="AJ30" s="788"/>
      <c r="AK30" s="834">
        <v>178</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390</v>
      </c>
      <c r="C31" s="781"/>
      <c r="D31" s="781"/>
      <c r="E31" s="781"/>
      <c r="F31" s="781"/>
      <c r="G31" s="781"/>
      <c r="H31" s="781"/>
      <c r="I31" s="781"/>
      <c r="J31" s="781"/>
      <c r="K31" s="781"/>
      <c r="L31" s="781"/>
      <c r="M31" s="781"/>
      <c r="N31" s="781"/>
      <c r="O31" s="781"/>
      <c r="P31" s="782"/>
      <c r="Q31" s="783">
        <v>1749</v>
      </c>
      <c r="R31" s="784"/>
      <c r="S31" s="784"/>
      <c r="T31" s="784"/>
      <c r="U31" s="784"/>
      <c r="V31" s="784">
        <v>1837</v>
      </c>
      <c r="W31" s="784"/>
      <c r="X31" s="784"/>
      <c r="Y31" s="784"/>
      <c r="Z31" s="784"/>
      <c r="AA31" s="784">
        <v>-88</v>
      </c>
      <c r="AB31" s="784"/>
      <c r="AC31" s="784"/>
      <c r="AD31" s="784"/>
      <c r="AE31" s="785"/>
      <c r="AF31" s="786">
        <v>679</v>
      </c>
      <c r="AG31" s="787"/>
      <c r="AH31" s="787"/>
      <c r="AI31" s="787"/>
      <c r="AJ31" s="788"/>
      <c r="AK31" s="834">
        <v>588</v>
      </c>
      <c r="AL31" s="830"/>
      <c r="AM31" s="830"/>
      <c r="AN31" s="830"/>
      <c r="AO31" s="830"/>
      <c r="AP31" s="830">
        <v>3336</v>
      </c>
      <c r="AQ31" s="830"/>
      <c r="AR31" s="830"/>
      <c r="AS31" s="830"/>
      <c r="AT31" s="830"/>
      <c r="AU31" s="830">
        <v>1928</v>
      </c>
      <c r="AV31" s="830"/>
      <c r="AW31" s="830"/>
      <c r="AX31" s="830"/>
      <c r="AY31" s="830"/>
      <c r="AZ31" s="831" t="s">
        <v>552</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375</v>
      </c>
      <c r="B63" s="789" t="s">
        <v>393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1018</v>
      </c>
      <c r="AG63" s="844"/>
      <c r="AH63" s="844"/>
      <c r="AI63" s="844"/>
      <c r="AJ63" s="845"/>
      <c r="AK63" s="846"/>
      <c r="AL63" s="841"/>
      <c r="AM63" s="841"/>
      <c r="AN63" s="841"/>
      <c r="AO63" s="841"/>
      <c r="AP63" s="844">
        <v>3336</v>
      </c>
      <c r="AQ63" s="844"/>
      <c r="AR63" s="844"/>
      <c r="AS63" s="844"/>
      <c r="AT63" s="844"/>
      <c r="AU63" s="844">
        <v>1928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395</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396</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539</v>
      </c>
      <c r="C68" s="870"/>
      <c r="D68" s="870"/>
      <c r="E68" s="870"/>
      <c r="F68" s="870"/>
      <c r="G68" s="870"/>
      <c r="H68" s="870"/>
      <c r="I68" s="870"/>
      <c r="J68" s="870"/>
      <c r="K68" s="870"/>
      <c r="L68" s="870"/>
      <c r="M68" s="870"/>
      <c r="N68" s="870"/>
      <c r="O68" s="870"/>
      <c r="P68" s="871"/>
      <c r="Q68" s="872">
        <v>4407</v>
      </c>
      <c r="R68" s="866"/>
      <c r="S68" s="866"/>
      <c r="T68" s="866"/>
      <c r="U68" s="866"/>
      <c r="V68" s="866">
        <v>4087</v>
      </c>
      <c r="W68" s="866"/>
      <c r="X68" s="866"/>
      <c r="Y68" s="866"/>
      <c r="Z68" s="866"/>
      <c r="AA68" s="866">
        <v>320</v>
      </c>
      <c r="AB68" s="866"/>
      <c r="AC68" s="866"/>
      <c r="AD68" s="866"/>
      <c r="AE68" s="866"/>
      <c r="AF68" s="866">
        <v>320</v>
      </c>
      <c r="AG68" s="866"/>
      <c r="AH68" s="866"/>
      <c r="AI68" s="866"/>
      <c r="AJ68" s="866"/>
      <c r="AK68" s="866">
        <v>507</v>
      </c>
      <c r="AL68" s="866"/>
      <c r="AM68" s="866"/>
      <c r="AN68" s="866"/>
      <c r="AO68" s="866"/>
      <c r="AP68" s="866" t="s">
        <v>552</v>
      </c>
      <c r="AQ68" s="866"/>
      <c r="AR68" s="866"/>
      <c r="AS68" s="866"/>
      <c r="AT68" s="866"/>
      <c r="AU68" s="866" t="s">
        <v>552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540</v>
      </c>
      <c r="C69" s="874"/>
      <c r="D69" s="874"/>
      <c r="E69" s="874"/>
      <c r="F69" s="874"/>
      <c r="G69" s="874"/>
      <c r="H69" s="874"/>
      <c r="I69" s="874"/>
      <c r="J69" s="874"/>
      <c r="K69" s="874"/>
      <c r="L69" s="874"/>
      <c r="M69" s="874"/>
      <c r="N69" s="874"/>
      <c r="O69" s="874"/>
      <c r="P69" s="875"/>
      <c r="Q69" s="876">
        <v>1092963</v>
      </c>
      <c r="R69" s="830"/>
      <c r="S69" s="830"/>
      <c r="T69" s="830"/>
      <c r="U69" s="830"/>
      <c r="V69" s="830">
        <v>1080088</v>
      </c>
      <c r="W69" s="830"/>
      <c r="X69" s="830"/>
      <c r="Y69" s="830"/>
      <c r="Z69" s="830"/>
      <c r="AA69" s="830">
        <v>12875</v>
      </c>
      <c r="AB69" s="830"/>
      <c r="AC69" s="830"/>
      <c r="AD69" s="830"/>
      <c r="AE69" s="830"/>
      <c r="AF69" s="830">
        <v>12875</v>
      </c>
      <c r="AG69" s="830"/>
      <c r="AH69" s="830"/>
      <c r="AI69" s="830"/>
      <c r="AJ69" s="830"/>
      <c r="AK69" s="830">
        <v>8791</v>
      </c>
      <c r="AL69" s="830"/>
      <c r="AM69" s="830"/>
      <c r="AN69" s="830"/>
      <c r="AO69" s="830"/>
      <c r="AP69" s="830" t="s">
        <v>552</v>
      </c>
      <c r="AQ69" s="830"/>
      <c r="AR69" s="830"/>
      <c r="AS69" s="830"/>
      <c r="AT69" s="830"/>
      <c r="AU69" s="830" t="s">
        <v>552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375</v>
      </c>
      <c r="B88" s="789" t="s">
        <v>397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13195</v>
      </c>
      <c r="AG88" s="844"/>
      <c r="AH88" s="844"/>
      <c r="AI88" s="844"/>
      <c r="AJ88" s="844"/>
      <c r="AK88" s="841"/>
      <c r="AL88" s="841"/>
      <c r="AM88" s="841"/>
      <c r="AN88" s="841"/>
      <c r="AO88" s="841"/>
      <c r="AP88" s="844" t="s">
        <v>552</v>
      </c>
      <c r="AQ88" s="844"/>
      <c r="AR88" s="844"/>
      <c r="AS88" s="844"/>
      <c r="AT88" s="844"/>
      <c r="AU88" s="844" t="s">
        <v>552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398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v>
      </c>
      <c r="CS102" s="852"/>
      <c r="CT102" s="852"/>
      <c r="CU102" s="852"/>
      <c r="CV102" s="891"/>
      <c r="CW102" s="890">
        <v>18</v>
      </c>
      <c r="CX102" s="852"/>
      <c r="CY102" s="852"/>
      <c r="CZ102" s="852"/>
      <c r="DA102" s="891"/>
      <c r="DB102" s="890" t="s">
        <v>552</v>
      </c>
      <c r="DC102" s="852"/>
      <c r="DD102" s="852"/>
      <c r="DE102" s="852"/>
      <c r="DF102" s="891"/>
      <c r="DG102" s="890">
        <v>640</v>
      </c>
      <c r="DH102" s="852"/>
      <c r="DI102" s="852"/>
      <c r="DJ102" s="852"/>
      <c r="DK102" s="891"/>
      <c r="DL102" s="890" t="s">
        <v>552</v>
      </c>
      <c r="DM102" s="852"/>
      <c r="DN102" s="852"/>
      <c r="DO102" s="852"/>
      <c r="DP102" s="891"/>
      <c r="DQ102" s="890" t="s">
        <v>552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399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406</v>
      </c>
      <c r="AB109" s="893"/>
      <c r="AC109" s="893"/>
      <c r="AD109" s="893"/>
      <c r="AE109" s="894"/>
      <c r="AF109" s="892" t="s">
        <v>407</v>
      </c>
      <c r="AG109" s="893"/>
      <c r="AH109" s="893"/>
      <c r="AI109" s="893"/>
      <c r="AJ109" s="894"/>
      <c r="AK109" s="892" t="s">
        <v>293</v>
      </c>
      <c r="AL109" s="893"/>
      <c r="AM109" s="893"/>
      <c r="AN109" s="893"/>
      <c r="AO109" s="894"/>
      <c r="AP109" s="892" t="s">
        <v>408</v>
      </c>
      <c r="AQ109" s="893"/>
      <c r="AR109" s="893"/>
      <c r="AS109" s="893"/>
      <c r="AT109" s="895"/>
      <c r="AU109" s="91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406</v>
      </c>
      <c r="BR109" s="893"/>
      <c r="BS109" s="893"/>
      <c r="BT109" s="893"/>
      <c r="BU109" s="894"/>
      <c r="BV109" s="892" t="s">
        <v>407</v>
      </c>
      <c r="BW109" s="893"/>
      <c r="BX109" s="893"/>
      <c r="BY109" s="893"/>
      <c r="BZ109" s="894"/>
      <c r="CA109" s="892" t="s">
        <v>293</v>
      </c>
      <c r="CB109" s="893"/>
      <c r="CC109" s="893"/>
      <c r="CD109" s="893"/>
      <c r="CE109" s="894"/>
      <c r="CF109" s="913" t="s">
        <v>408</v>
      </c>
      <c r="CG109" s="913"/>
      <c r="CH109" s="913"/>
      <c r="CI109" s="913"/>
      <c r="CJ109" s="913"/>
      <c r="CK109" s="892"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406</v>
      </c>
      <c r="DH109" s="893"/>
      <c r="DI109" s="893"/>
      <c r="DJ109" s="893"/>
      <c r="DK109" s="894"/>
      <c r="DL109" s="892" t="s">
        <v>407</v>
      </c>
      <c r="DM109" s="893"/>
      <c r="DN109" s="893"/>
      <c r="DO109" s="893"/>
      <c r="DP109" s="894"/>
      <c r="DQ109" s="892" t="s">
        <v>293</v>
      </c>
      <c r="DR109" s="893"/>
      <c r="DS109" s="893"/>
      <c r="DT109" s="893"/>
      <c r="DU109" s="894"/>
      <c r="DV109" s="892" t="s">
        <v>408</v>
      </c>
      <c r="DW109" s="893"/>
      <c r="DX109" s="893"/>
      <c r="DY109" s="893"/>
      <c r="DZ109" s="895"/>
    </row>
    <row r="110" spans="1:131" s="230" customFormat="1" ht="26.25" customHeight="1" x14ac:dyDescent="0.2">
      <c r="A110" s="896" t="s">
        <v>410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2030257</v>
      </c>
      <c r="AB110" s="900"/>
      <c r="AC110" s="900"/>
      <c r="AD110" s="900"/>
      <c r="AE110" s="901"/>
      <c r="AF110" s="902">
        <v>2026479</v>
      </c>
      <c r="AG110" s="900"/>
      <c r="AH110" s="900"/>
      <c r="AI110" s="900"/>
      <c r="AJ110" s="901"/>
      <c r="AK110" s="902">
        <v>2014224</v>
      </c>
      <c r="AL110" s="900"/>
      <c r="AM110" s="900"/>
      <c r="AN110" s="900"/>
      <c r="AO110" s="901"/>
      <c r="AP110" s="903">
        <v>16.7</v>
      </c>
      <c r="AQ110" s="904"/>
      <c r="AR110" s="904"/>
      <c r="AS110" s="904"/>
      <c r="AT110" s="905"/>
      <c r="AU110" s="906" t="s">
        <v>69</v>
      </c>
      <c r="AV110" s="907"/>
      <c r="AW110" s="907"/>
      <c r="AX110" s="907"/>
      <c r="AY110" s="907"/>
      <c r="AZ110" s="929" t="s">
        <v>411</v>
      </c>
      <c r="BA110" s="897"/>
      <c r="BB110" s="897"/>
      <c r="BC110" s="897"/>
      <c r="BD110" s="897"/>
      <c r="BE110" s="897"/>
      <c r="BF110" s="897"/>
      <c r="BG110" s="897"/>
      <c r="BH110" s="897"/>
      <c r="BI110" s="897"/>
      <c r="BJ110" s="897"/>
      <c r="BK110" s="897"/>
      <c r="BL110" s="897"/>
      <c r="BM110" s="897"/>
      <c r="BN110" s="897"/>
      <c r="BO110" s="897"/>
      <c r="BP110" s="898"/>
      <c r="BQ110" s="930">
        <v>17391160</v>
      </c>
      <c r="BR110" s="931"/>
      <c r="BS110" s="931"/>
      <c r="BT110" s="931"/>
      <c r="BU110" s="931"/>
      <c r="BV110" s="931">
        <v>16421706</v>
      </c>
      <c r="BW110" s="931"/>
      <c r="BX110" s="931"/>
      <c r="BY110" s="931"/>
      <c r="BZ110" s="931"/>
      <c r="CA110" s="931">
        <v>15941879</v>
      </c>
      <c r="CB110" s="931"/>
      <c r="CC110" s="931"/>
      <c r="CD110" s="931"/>
      <c r="CE110" s="931"/>
      <c r="CF110" s="944">
        <v>132.30000000000001</v>
      </c>
      <c r="CG110" s="945"/>
      <c r="CH110" s="945"/>
      <c r="CI110" s="945"/>
      <c r="CJ110" s="945"/>
      <c r="CK110" s="946" t="s">
        <v>412</v>
      </c>
      <c r="CL110" s="947"/>
      <c r="CM110" s="929" t="s">
        <v>413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415</v>
      </c>
      <c r="BA111" s="923"/>
      <c r="BB111" s="923"/>
      <c r="BC111" s="923"/>
      <c r="BD111" s="923"/>
      <c r="BE111" s="923"/>
      <c r="BF111" s="923"/>
      <c r="BG111" s="923"/>
      <c r="BH111" s="923"/>
      <c r="BI111" s="923"/>
      <c r="BJ111" s="923"/>
      <c r="BK111" s="923"/>
      <c r="BL111" s="923"/>
      <c r="BM111" s="923"/>
      <c r="BN111" s="923"/>
      <c r="BO111" s="923"/>
      <c r="BP111" s="924"/>
      <c r="BQ111" s="925">
        <v>640145</v>
      </c>
      <c r="BR111" s="926"/>
      <c r="BS111" s="926"/>
      <c r="BT111" s="926"/>
      <c r="BU111" s="926"/>
      <c r="BV111" s="926">
        <v>640145</v>
      </c>
      <c r="BW111" s="926"/>
      <c r="BX111" s="926"/>
      <c r="BY111" s="926"/>
      <c r="BZ111" s="926"/>
      <c r="CA111" s="926">
        <v>640145</v>
      </c>
      <c r="CB111" s="926"/>
      <c r="CC111" s="926"/>
      <c r="CD111" s="926"/>
      <c r="CE111" s="926"/>
      <c r="CF111" s="920">
        <v>5.3</v>
      </c>
      <c r="CG111" s="921"/>
      <c r="CH111" s="921"/>
      <c r="CI111" s="921"/>
      <c r="CJ111" s="921"/>
      <c r="CK111" s="948"/>
      <c r="CL111" s="949"/>
      <c r="CM111" s="922" t="s">
        <v>416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417</v>
      </c>
      <c r="B112" s="953"/>
      <c r="C112" s="923" t="s">
        <v>418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419</v>
      </c>
      <c r="BA112" s="923"/>
      <c r="BB112" s="923"/>
      <c r="BC112" s="923"/>
      <c r="BD112" s="923"/>
      <c r="BE112" s="923"/>
      <c r="BF112" s="923"/>
      <c r="BG112" s="923"/>
      <c r="BH112" s="923"/>
      <c r="BI112" s="923"/>
      <c r="BJ112" s="923"/>
      <c r="BK112" s="923"/>
      <c r="BL112" s="923"/>
      <c r="BM112" s="923"/>
      <c r="BN112" s="923"/>
      <c r="BO112" s="923"/>
      <c r="BP112" s="924"/>
      <c r="BQ112" s="925">
        <v>1729125</v>
      </c>
      <c r="BR112" s="926"/>
      <c r="BS112" s="926"/>
      <c r="BT112" s="926"/>
      <c r="BU112" s="926"/>
      <c r="BV112" s="926">
        <v>1835299</v>
      </c>
      <c r="BW112" s="926"/>
      <c r="BX112" s="926"/>
      <c r="BY112" s="926"/>
      <c r="BZ112" s="926"/>
      <c r="CA112" s="926">
        <v>1928062</v>
      </c>
      <c r="CB112" s="926"/>
      <c r="CC112" s="926"/>
      <c r="CD112" s="926"/>
      <c r="CE112" s="926"/>
      <c r="CF112" s="920">
        <v>16</v>
      </c>
      <c r="CG112" s="921"/>
      <c r="CH112" s="921"/>
      <c r="CI112" s="921"/>
      <c r="CJ112" s="921"/>
      <c r="CK112" s="948"/>
      <c r="CL112" s="949"/>
      <c r="CM112" s="922" t="s">
        <v>420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249464</v>
      </c>
      <c r="AB113" s="938"/>
      <c r="AC113" s="938"/>
      <c r="AD113" s="938"/>
      <c r="AE113" s="939"/>
      <c r="AF113" s="940">
        <v>198045</v>
      </c>
      <c r="AG113" s="938"/>
      <c r="AH113" s="938"/>
      <c r="AI113" s="938"/>
      <c r="AJ113" s="939"/>
      <c r="AK113" s="940">
        <v>205286</v>
      </c>
      <c r="AL113" s="938"/>
      <c r="AM113" s="938"/>
      <c r="AN113" s="938"/>
      <c r="AO113" s="939"/>
      <c r="AP113" s="941">
        <v>1.7</v>
      </c>
      <c r="AQ113" s="942"/>
      <c r="AR113" s="942"/>
      <c r="AS113" s="942"/>
      <c r="AT113" s="943"/>
      <c r="AU113" s="908"/>
      <c r="AV113" s="909"/>
      <c r="AW113" s="909"/>
      <c r="AX113" s="909"/>
      <c r="AY113" s="909"/>
      <c r="AZ113" s="922" t="s">
        <v>422</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425</v>
      </c>
      <c r="BA114" s="923"/>
      <c r="BB114" s="923"/>
      <c r="BC114" s="923"/>
      <c r="BD114" s="923"/>
      <c r="BE114" s="923"/>
      <c r="BF114" s="923"/>
      <c r="BG114" s="923"/>
      <c r="BH114" s="923"/>
      <c r="BI114" s="923"/>
      <c r="BJ114" s="923"/>
      <c r="BK114" s="923"/>
      <c r="BL114" s="923"/>
      <c r="BM114" s="923"/>
      <c r="BN114" s="923"/>
      <c r="BO114" s="923"/>
      <c r="BP114" s="924"/>
      <c r="BQ114" s="925">
        <v>3664227</v>
      </c>
      <c r="BR114" s="926"/>
      <c r="BS114" s="926"/>
      <c r="BT114" s="926"/>
      <c r="BU114" s="926"/>
      <c r="BV114" s="926">
        <v>3545631</v>
      </c>
      <c r="BW114" s="926"/>
      <c r="BX114" s="926"/>
      <c r="BY114" s="926"/>
      <c r="BZ114" s="926"/>
      <c r="CA114" s="926">
        <v>3523256</v>
      </c>
      <c r="CB114" s="926"/>
      <c r="CC114" s="926"/>
      <c r="CD114" s="926"/>
      <c r="CE114" s="926"/>
      <c r="CF114" s="920">
        <v>29.2</v>
      </c>
      <c r="CG114" s="921"/>
      <c r="CH114" s="921"/>
      <c r="CI114" s="921"/>
      <c r="CJ114" s="921"/>
      <c r="CK114" s="948"/>
      <c r="CL114" s="949"/>
      <c r="CM114" s="922" t="s">
        <v>426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429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640145</v>
      </c>
      <c r="DH115" s="959"/>
      <c r="DI115" s="959"/>
      <c r="DJ115" s="959"/>
      <c r="DK115" s="960"/>
      <c r="DL115" s="961">
        <v>640145</v>
      </c>
      <c r="DM115" s="959"/>
      <c r="DN115" s="959"/>
      <c r="DO115" s="959"/>
      <c r="DP115" s="960"/>
      <c r="DQ115" s="961">
        <v>640145</v>
      </c>
      <c r="DR115" s="959"/>
      <c r="DS115" s="959"/>
      <c r="DT115" s="959"/>
      <c r="DU115" s="960"/>
      <c r="DV115" s="962">
        <v>5.3</v>
      </c>
      <c r="DW115" s="963"/>
      <c r="DX115" s="963"/>
      <c r="DY115" s="963"/>
      <c r="DZ115" s="964"/>
    </row>
    <row r="116" spans="1:130" s="230" customFormat="1" ht="26.25" customHeight="1" x14ac:dyDescent="0.2">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433</v>
      </c>
      <c r="Z117" s="894"/>
      <c r="AA117" s="978">
        <v>2279721</v>
      </c>
      <c r="AB117" s="979"/>
      <c r="AC117" s="979"/>
      <c r="AD117" s="979"/>
      <c r="AE117" s="980"/>
      <c r="AF117" s="981">
        <v>2224524</v>
      </c>
      <c r="AG117" s="979"/>
      <c r="AH117" s="979"/>
      <c r="AI117" s="979"/>
      <c r="AJ117" s="980"/>
      <c r="AK117" s="981">
        <v>2219510</v>
      </c>
      <c r="AL117" s="979"/>
      <c r="AM117" s="979"/>
      <c r="AN117" s="979"/>
      <c r="AO117" s="980"/>
      <c r="AP117" s="982"/>
      <c r="AQ117" s="983"/>
      <c r="AR117" s="983"/>
      <c r="AS117" s="983"/>
      <c r="AT117" s="984"/>
      <c r="AU117" s="908"/>
      <c r="AV117" s="909"/>
      <c r="AW117" s="909"/>
      <c r="AX117" s="909"/>
      <c r="AY117" s="909"/>
      <c r="AZ117" s="974" t="s">
        <v>434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406</v>
      </c>
      <c r="AB118" s="893"/>
      <c r="AC118" s="893"/>
      <c r="AD118" s="893"/>
      <c r="AE118" s="894"/>
      <c r="AF118" s="892" t="s">
        <v>407</v>
      </c>
      <c r="AG118" s="893"/>
      <c r="AH118" s="893"/>
      <c r="AI118" s="893"/>
      <c r="AJ118" s="894"/>
      <c r="AK118" s="892" t="s">
        <v>293</v>
      </c>
      <c r="AL118" s="893"/>
      <c r="AM118" s="893"/>
      <c r="AN118" s="893"/>
      <c r="AO118" s="894"/>
      <c r="AP118" s="970" t="s">
        <v>408</v>
      </c>
      <c r="AQ118" s="971"/>
      <c r="AR118" s="971"/>
      <c r="AS118" s="971"/>
      <c r="AT118" s="972"/>
      <c r="AU118" s="908"/>
      <c r="AV118" s="909"/>
      <c r="AW118" s="909"/>
      <c r="AX118" s="909"/>
      <c r="AY118" s="909"/>
      <c r="AZ118" s="973" t="s">
        <v>436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412</v>
      </c>
      <c r="B119" s="947"/>
      <c r="C119" s="929" t="s">
        <v>413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438</v>
      </c>
      <c r="BP119" s="1005"/>
      <c r="BQ119" s="999">
        <v>23424657</v>
      </c>
      <c r="BR119" s="1000"/>
      <c r="BS119" s="1000"/>
      <c r="BT119" s="1000"/>
      <c r="BU119" s="1000"/>
      <c r="BV119" s="1000">
        <v>22442781</v>
      </c>
      <c r="BW119" s="1000"/>
      <c r="BX119" s="1000"/>
      <c r="BY119" s="1000"/>
      <c r="BZ119" s="1000"/>
      <c r="CA119" s="1000">
        <v>22033342</v>
      </c>
      <c r="CB119" s="1000"/>
      <c r="CC119" s="1000"/>
      <c r="CD119" s="1000"/>
      <c r="CE119" s="1000"/>
      <c r="CF119" s="1001"/>
      <c r="CG119" s="1002"/>
      <c r="CH119" s="1002"/>
      <c r="CI119" s="1002"/>
      <c r="CJ119" s="1003"/>
      <c r="CK119" s="950"/>
      <c r="CL119" s="951"/>
      <c r="CM119" s="973" t="s">
        <v>439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440</v>
      </c>
      <c r="AV120" s="992"/>
      <c r="AW120" s="992"/>
      <c r="AX120" s="992"/>
      <c r="AY120" s="993"/>
      <c r="AZ120" s="929" t="s">
        <v>441</v>
      </c>
      <c r="BA120" s="897"/>
      <c r="BB120" s="897"/>
      <c r="BC120" s="897"/>
      <c r="BD120" s="897"/>
      <c r="BE120" s="897"/>
      <c r="BF120" s="897"/>
      <c r="BG120" s="897"/>
      <c r="BH120" s="897"/>
      <c r="BI120" s="897"/>
      <c r="BJ120" s="897"/>
      <c r="BK120" s="897"/>
      <c r="BL120" s="897"/>
      <c r="BM120" s="897"/>
      <c r="BN120" s="897"/>
      <c r="BO120" s="897"/>
      <c r="BP120" s="898"/>
      <c r="BQ120" s="930">
        <v>5442876</v>
      </c>
      <c r="BR120" s="931"/>
      <c r="BS120" s="931"/>
      <c r="BT120" s="931"/>
      <c r="BU120" s="931"/>
      <c r="BV120" s="931">
        <v>6342341</v>
      </c>
      <c r="BW120" s="931"/>
      <c r="BX120" s="931"/>
      <c r="BY120" s="931"/>
      <c r="BZ120" s="931"/>
      <c r="CA120" s="931">
        <v>7154422</v>
      </c>
      <c r="CB120" s="931"/>
      <c r="CC120" s="931"/>
      <c r="CD120" s="931"/>
      <c r="CE120" s="931"/>
      <c r="CF120" s="944">
        <v>59.4</v>
      </c>
      <c r="CG120" s="945"/>
      <c r="CH120" s="945"/>
      <c r="CI120" s="945"/>
      <c r="CJ120" s="945"/>
      <c r="CK120" s="1006" t="s">
        <v>442</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30">
        <v>1729125</v>
      </c>
      <c r="DH120" s="931"/>
      <c r="DI120" s="931"/>
      <c r="DJ120" s="931"/>
      <c r="DK120" s="931"/>
      <c r="DL120" s="931">
        <v>1835299</v>
      </c>
      <c r="DM120" s="931"/>
      <c r="DN120" s="931"/>
      <c r="DO120" s="931"/>
      <c r="DP120" s="931"/>
      <c r="DQ120" s="931">
        <v>1928062</v>
      </c>
      <c r="DR120" s="931"/>
      <c r="DS120" s="931"/>
      <c r="DT120" s="931"/>
      <c r="DU120" s="931"/>
      <c r="DV120" s="932">
        <v>16</v>
      </c>
      <c r="DW120" s="932"/>
      <c r="DX120" s="932"/>
      <c r="DY120" s="932"/>
      <c r="DZ120" s="933"/>
    </row>
    <row r="121" spans="1:130" s="230" customFormat="1" ht="26.25" customHeight="1" x14ac:dyDescent="0.2">
      <c r="A121" s="1057"/>
      <c r="B121" s="949"/>
      <c r="C121" s="974" t="s">
        <v>443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444</v>
      </c>
      <c r="BA121" s="923"/>
      <c r="BB121" s="923"/>
      <c r="BC121" s="923"/>
      <c r="BD121" s="923"/>
      <c r="BE121" s="923"/>
      <c r="BF121" s="923"/>
      <c r="BG121" s="923"/>
      <c r="BH121" s="923"/>
      <c r="BI121" s="923"/>
      <c r="BJ121" s="923"/>
      <c r="BK121" s="923"/>
      <c r="BL121" s="923"/>
      <c r="BM121" s="923"/>
      <c r="BN121" s="923"/>
      <c r="BO121" s="923"/>
      <c r="BP121" s="924"/>
      <c r="BQ121" s="925">
        <v>2287562</v>
      </c>
      <c r="BR121" s="926"/>
      <c r="BS121" s="926"/>
      <c r="BT121" s="926"/>
      <c r="BU121" s="926"/>
      <c r="BV121" s="926">
        <v>2260488</v>
      </c>
      <c r="BW121" s="926"/>
      <c r="BX121" s="926"/>
      <c r="BY121" s="926"/>
      <c r="BZ121" s="926"/>
      <c r="CA121" s="926">
        <v>2230749</v>
      </c>
      <c r="CB121" s="926"/>
      <c r="CC121" s="926"/>
      <c r="CD121" s="926"/>
      <c r="CE121" s="926"/>
      <c r="CF121" s="920">
        <v>18.5</v>
      </c>
      <c r="CG121" s="921"/>
      <c r="CH121" s="921"/>
      <c r="CI121" s="921"/>
      <c r="CJ121" s="921"/>
      <c r="CK121" s="1009"/>
      <c r="CL121" s="1010"/>
      <c r="CM121" s="1010"/>
      <c r="CN121" s="1010"/>
      <c r="CO121" s="1011"/>
      <c r="CP121" s="1019" t="s">
        <v>388</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426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445</v>
      </c>
      <c r="BA122" s="965"/>
      <c r="BB122" s="965"/>
      <c r="BC122" s="965"/>
      <c r="BD122" s="965"/>
      <c r="BE122" s="965"/>
      <c r="BF122" s="965"/>
      <c r="BG122" s="965"/>
      <c r="BH122" s="965"/>
      <c r="BI122" s="965"/>
      <c r="BJ122" s="965"/>
      <c r="BK122" s="965"/>
      <c r="BL122" s="965"/>
      <c r="BM122" s="965"/>
      <c r="BN122" s="965"/>
      <c r="BO122" s="965"/>
      <c r="BP122" s="966"/>
      <c r="BQ122" s="999">
        <v>14282930</v>
      </c>
      <c r="BR122" s="1000"/>
      <c r="BS122" s="1000"/>
      <c r="BT122" s="1000"/>
      <c r="BU122" s="1000"/>
      <c r="BV122" s="1000">
        <v>13908704</v>
      </c>
      <c r="BW122" s="1000"/>
      <c r="BX122" s="1000"/>
      <c r="BY122" s="1000"/>
      <c r="BZ122" s="1000"/>
      <c r="CA122" s="1000">
        <v>13387188</v>
      </c>
      <c r="CB122" s="1000"/>
      <c r="CC122" s="1000"/>
      <c r="CD122" s="1000"/>
      <c r="CE122" s="1000"/>
      <c r="CF122" s="1017">
        <v>111.1</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446</v>
      </c>
      <c r="BP123" s="1005"/>
      <c r="BQ123" s="1063">
        <v>22013368</v>
      </c>
      <c r="BR123" s="1064"/>
      <c r="BS123" s="1064"/>
      <c r="BT123" s="1064"/>
      <c r="BU123" s="1064"/>
      <c r="BV123" s="1064">
        <v>22511533</v>
      </c>
      <c r="BW123" s="1064"/>
      <c r="BX123" s="1064"/>
      <c r="BY123" s="1064"/>
      <c r="BZ123" s="1064"/>
      <c r="CA123" s="1064">
        <v>22772359</v>
      </c>
      <c r="CB123" s="1064"/>
      <c r="CC123" s="1064"/>
      <c r="CD123" s="1064"/>
      <c r="CE123" s="1064"/>
      <c r="CF123" s="1001"/>
      <c r="CG123" s="1002"/>
      <c r="CH123" s="1002"/>
      <c r="CI123" s="1002"/>
      <c r="CJ123" s="1003"/>
      <c r="CK123" s="1009"/>
      <c r="CL123" s="1010"/>
      <c r="CM123" s="1010"/>
      <c r="CN123" s="1010"/>
      <c r="CO123" s="1011"/>
      <c r="CP123" s="1019" t="s">
        <v>387</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11.7</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448</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449</v>
      </c>
      <c r="CL125" s="1007"/>
      <c r="CM125" s="1007"/>
      <c r="CN125" s="1007"/>
      <c r="CO125" s="1008"/>
      <c r="CP125" s="929" t="s">
        <v>450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439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453</v>
      </c>
      <c r="AY127" s="1032"/>
      <c r="AZ127" s="1032"/>
      <c r="BA127" s="1032"/>
      <c r="BB127" s="1032"/>
      <c r="BC127" s="1032"/>
      <c r="BD127" s="1032"/>
      <c r="BE127" s="1033"/>
      <c r="BF127" s="1034" t="s">
        <v>454</v>
      </c>
      <c r="BG127" s="1032"/>
      <c r="BH127" s="1032"/>
      <c r="BI127" s="1032"/>
      <c r="BJ127" s="1032"/>
      <c r="BK127" s="1032"/>
      <c r="BL127" s="1033"/>
      <c r="BM127" s="1034" t="s">
        <v>455</v>
      </c>
      <c r="BN127" s="1032"/>
      <c r="BO127" s="1032"/>
      <c r="BP127" s="1032"/>
      <c r="BQ127" s="1032"/>
      <c r="BR127" s="1032"/>
      <c r="BS127" s="1033"/>
      <c r="BT127" s="1034" t="s">
        <v>456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458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459</v>
      </c>
      <c r="X128" s="1043"/>
      <c r="Y128" s="1043"/>
      <c r="Z128" s="1044"/>
      <c r="AA128" s="1045">
        <v>275360</v>
      </c>
      <c r="AB128" s="1046"/>
      <c r="AC128" s="1046"/>
      <c r="AD128" s="1046"/>
      <c r="AE128" s="1047"/>
      <c r="AF128" s="1048">
        <v>222732</v>
      </c>
      <c r="AG128" s="1046"/>
      <c r="AH128" s="1046"/>
      <c r="AI128" s="1046"/>
      <c r="AJ128" s="1047"/>
      <c r="AK128" s="1048">
        <v>229668</v>
      </c>
      <c r="AL128" s="1046"/>
      <c r="AM128" s="1046"/>
      <c r="AN128" s="1046"/>
      <c r="AO128" s="1047"/>
      <c r="AP128" s="1049"/>
      <c r="AQ128" s="1050"/>
      <c r="AR128" s="1050"/>
      <c r="AS128" s="1050"/>
      <c r="AT128" s="1051"/>
      <c r="AU128" s="232"/>
      <c r="AV128" s="232"/>
      <c r="AW128" s="232"/>
      <c r="AX128" s="896" t="s">
        <v>460</v>
      </c>
      <c r="AY128" s="897"/>
      <c r="AZ128" s="897"/>
      <c r="BA128" s="897"/>
      <c r="BB128" s="897"/>
      <c r="BC128" s="897"/>
      <c r="BD128" s="897"/>
      <c r="BE128" s="898"/>
      <c r="BF128" s="1052" t="s">
        <v>122</v>
      </c>
      <c r="BG128" s="1053"/>
      <c r="BH128" s="1053"/>
      <c r="BI128" s="1053"/>
      <c r="BJ128" s="1053"/>
      <c r="BK128" s="1053"/>
      <c r="BL128" s="1054"/>
      <c r="BM128" s="1052">
        <v>12.93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462</v>
      </c>
      <c r="X129" s="1071"/>
      <c r="Y129" s="1071"/>
      <c r="Z129" s="1072"/>
      <c r="AA129" s="958">
        <v>13259651</v>
      </c>
      <c r="AB129" s="959"/>
      <c r="AC129" s="959"/>
      <c r="AD129" s="959"/>
      <c r="AE129" s="960"/>
      <c r="AF129" s="961">
        <v>12983297</v>
      </c>
      <c r="AG129" s="959"/>
      <c r="AH129" s="959"/>
      <c r="AI129" s="959"/>
      <c r="AJ129" s="960"/>
      <c r="AK129" s="961">
        <v>13239389</v>
      </c>
      <c r="AL129" s="959"/>
      <c r="AM129" s="959"/>
      <c r="AN129" s="959"/>
      <c r="AO129" s="960"/>
      <c r="AP129" s="1073"/>
      <c r="AQ129" s="1074"/>
      <c r="AR129" s="1074"/>
      <c r="AS129" s="1074"/>
      <c r="AT129" s="1075"/>
      <c r="AU129" s="233"/>
      <c r="AV129" s="233"/>
      <c r="AW129" s="233"/>
      <c r="AX129" s="1065" t="s">
        <v>463</v>
      </c>
      <c r="AY129" s="923"/>
      <c r="AZ129" s="923"/>
      <c r="BA129" s="923"/>
      <c r="BB129" s="923"/>
      <c r="BC129" s="923"/>
      <c r="BD129" s="923"/>
      <c r="BE129" s="924"/>
      <c r="BF129" s="1066" t="s">
        <v>122</v>
      </c>
      <c r="BG129" s="1067"/>
      <c r="BH129" s="1067"/>
      <c r="BI129" s="1067"/>
      <c r="BJ129" s="1067"/>
      <c r="BK129" s="1067"/>
      <c r="BL129" s="1068"/>
      <c r="BM129" s="1066">
        <v>17.93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465</v>
      </c>
      <c r="X130" s="1071"/>
      <c r="Y130" s="1071"/>
      <c r="Z130" s="1072"/>
      <c r="AA130" s="958">
        <v>1204742</v>
      </c>
      <c r="AB130" s="959"/>
      <c r="AC130" s="959"/>
      <c r="AD130" s="959"/>
      <c r="AE130" s="960"/>
      <c r="AF130" s="961">
        <v>1204792</v>
      </c>
      <c r="AG130" s="959"/>
      <c r="AH130" s="959"/>
      <c r="AI130" s="959"/>
      <c r="AJ130" s="960"/>
      <c r="AK130" s="961">
        <v>1191489</v>
      </c>
      <c r="AL130" s="959"/>
      <c r="AM130" s="959"/>
      <c r="AN130" s="959"/>
      <c r="AO130" s="960"/>
      <c r="AP130" s="1073"/>
      <c r="AQ130" s="1074"/>
      <c r="AR130" s="1074"/>
      <c r="AS130" s="1074"/>
      <c r="AT130" s="1075"/>
      <c r="AU130" s="233"/>
      <c r="AV130" s="233"/>
      <c r="AW130" s="233"/>
      <c r="AX130" s="1065" t="s">
        <v>466</v>
      </c>
      <c r="AY130" s="923"/>
      <c r="AZ130" s="923"/>
      <c r="BA130" s="923"/>
      <c r="BB130" s="923"/>
      <c r="BC130" s="923"/>
      <c r="BD130" s="923"/>
      <c r="BE130" s="924"/>
      <c r="BF130" s="1101">
        <v>6.6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467</v>
      </c>
      <c r="X131" s="1108"/>
      <c r="Y131" s="1108"/>
      <c r="Z131" s="1109"/>
      <c r="AA131" s="1004">
        <v>12054909</v>
      </c>
      <c r="AB131" s="986"/>
      <c r="AC131" s="986"/>
      <c r="AD131" s="986"/>
      <c r="AE131" s="987"/>
      <c r="AF131" s="985">
        <v>11778505</v>
      </c>
      <c r="AG131" s="986"/>
      <c r="AH131" s="986"/>
      <c r="AI131" s="986"/>
      <c r="AJ131" s="987"/>
      <c r="AK131" s="985">
        <v>12047900</v>
      </c>
      <c r="AL131" s="986"/>
      <c r="AM131" s="986"/>
      <c r="AN131" s="986"/>
      <c r="AO131" s="987"/>
      <c r="AP131" s="1110"/>
      <c r="AQ131" s="1111"/>
      <c r="AR131" s="1111"/>
      <c r="AS131" s="1111"/>
      <c r="AT131" s="1112"/>
      <c r="AU131" s="233"/>
      <c r="AV131" s="233"/>
      <c r="AW131" s="233"/>
      <c r="AX131" s="1083" t="s">
        <v>468</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469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470</v>
      </c>
      <c r="W132" s="1094"/>
      <c r="X132" s="1094"/>
      <c r="Y132" s="1094"/>
      <c r="Z132" s="1095"/>
      <c r="AA132" s="1096">
        <v>6.6331400760000001</v>
      </c>
      <c r="AB132" s="1097"/>
      <c r="AC132" s="1097"/>
      <c r="AD132" s="1097"/>
      <c r="AE132" s="1098"/>
      <c r="AF132" s="1099">
        <v>6.7665633290000002</v>
      </c>
      <c r="AG132" s="1097"/>
      <c r="AH132" s="1097"/>
      <c r="AI132" s="1097"/>
      <c r="AJ132" s="1098"/>
      <c r="AK132" s="1099">
        <v>6.6264909239999996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471</v>
      </c>
      <c r="W133" s="1077"/>
      <c r="X133" s="1077"/>
      <c r="Y133" s="1077"/>
      <c r="Z133" s="1078"/>
      <c r="AA133" s="1079">
        <v>6.3</v>
      </c>
      <c r="AB133" s="1080"/>
      <c r="AC133" s="1080"/>
      <c r="AD133" s="1080"/>
      <c r="AE133" s="1081"/>
      <c r="AF133" s="1079">
        <v>6.6</v>
      </c>
      <c r="AG133" s="1080"/>
      <c r="AH133" s="1080"/>
      <c r="AI133" s="1080"/>
      <c r="AJ133" s="1081"/>
      <c r="AK133" s="1079">
        <v>6.6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6aacOTgYWnwRjyEUiJUxSGBMYj2/xLsSr6aAO1gCLjeG0jh9v/Xhpv58MA9AEWEuluY9tmug0uEGCUuRPbRGQ==" saltValue="NWS4DV5EHgkhZF39bf+b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5fvN5wf2JHwsbdnoluCkivDwuAymULZvQ5DHF9Lh2am1/Qok8lRy06Ux7SF2WOsllhgfNd+UiMck2y8ZNW3Qg==" saltValue="dD8tzrXgiJXJWRRRkWhD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DYU1DRrHLA0obJwtxc1nMaK+qdzC9bW7orjvyTtzC+J4hlnJ3KyEBrtGZLgB21QHjKdWZoZuRF3MUJ8SndaNg==" saltValue="v7KI6/Vm6KD2kfU4gk0G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475</v>
      </c>
      <c r="AP7" s="272"/>
      <c r="AQ7" s="273" t="s">
        <v>476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477</v>
      </c>
      <c r="AQ8" s="279" t="s">
        <v>478</v>
      </c>
      <c r="AR8" s="280" t="s">
        <v>479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480</v>
      </c>
      <c r="AL9" s="1117"/>
      <c r="AM9" s="1117"/>
      <c r="AN9" s="1118"/>
      <c r="AO9" s="281">
        <v>4623431</v>
      </c>
      <c r="AP9" s="281">
        <v>79020</v>
      </c>
      <c r="AQ9" s="282">
        <v>66486</v>
      </c>
      <c r="AR9" s="283">
        <v>18.899999999999999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481</v>
      </c>
      <c r="AL10" s="1117"/>
      <c r="AM10" s="1117"/>
      <c r="AN10" s="1118"/>
      <c r="AO10" s="284">
        <v>13</v>
      </c>
      <c r="AP10" s="284">
        <v>0</v>
      </c>
      <c r="AQ10" s="285">
        <v>6147</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482</v>
      </c>
      <c r="AL11" s="1117"/>
      <c r="AM11" s="1117"/>
      <c r="AN11" s="1118"/>
      <c r="AO11" s="284">
        <v>40850</v>
      </c>
      <c r="AP11" s="284">
        <v>698</v>
      </c>
      <c r="AQ11" s="285">
        <v>1219</v>
      </c>
      <c r="AR11" s="286">
        <v>-42.7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483</v>
      </c>
      <c r="AL12" s="1117"/>
      <c r="AM12" s="1117"/>
      <c r="AN12" s="1118"/>
      <c r="AO12" s="284" t="s">
        <v>484</v>
      </c>
      <c r="AP12" s="284" t="s">
        <v>484</v>
      </c>
      <c r="AQ12" s="285">
        <v>9</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485</v>
      </c>
      <c r="AL13" s="1117"/>
      <c r="AM13" s="1117"/>
      <c r="AN13" s="1118"/>
      <c r="AO13" s="284">
        <v>157836</v>
      </c>
      <c r="AP13" s="284">
        <v>2698</v>
      </c>
      <c r="AQ13" s="285">
        <v>2955</v>
      </c>
      <c r="AR13" s="286">
        <v>-8.6999999999999993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486</v>
      </c>
      <c r="AL14" s="1117"/>
      <c r="AM14" s="1117"/>
      <c r="AN14" s="1118"/>
      <c r="AO14" s="284">
        <v>33256</v>
      </c>
      <c r="AP14" s="284">
        <v>568</v>
      </c>
      <c r="AQ14" s="285">
        <v>1434</v>
      </c>
      <c r="AR14" s="286">
        <v>-60.4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487</v>
      </c>
      <c r="AL15" s="1120"/>
      <c r="AM15" s="1120"/>
      <c r="AN15" s="1121"/>
      <c r="AO15" s="284">
        <v>-118995</v>
      </c>
      <c r="AP15" s="284">
        <v>-2034</v>
      </c>
      <c r="AQ15" s="285">
        <v>-3102</v>
      </c>
      <c r="AR15" s="286">
        <v>-34.4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4736391</v>
      </c>
      <c r="AP16" s="284">
        <v>80950</v>
      </c>
      <c r="AQ16" s="285">
        <v>75147</v>
      </c>
      <c r="AR16" s="286">
        <v>7.7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492</v>
      </c>
      <c r="AL21" s="1123"/>
      <c r="AM21" s="1123"/>
      <c r="AN21" s="1124"/>
      <c r="AO21" s="297">
        <v>7.35</v>
      </c>
      <c r="AP21" s="298">
        <v>6.62</v>
      </c>
      <c r="AQ21" s="299">
        <v>0.73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493</v>
      </c>
      <c r="AL22" s="1123"/>
      <c r="AM22" s="1123"/>
      <c r="AN22" s="1124"/>
      <c r="AO22" s="302">
        <v>98.5</v>
      </c>
      <c r="AP22" s="303">
        <v>98.3</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475</v>
      </c>
      <c r="AP30" s="272"/>
      <c r="AQ30" s="273" t="s">
        <v>476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477</v>
      </c>
      <c r="AQ31" s="279" t="s">
        <v>478</v>
      </c>
      <c r="AR31" s="280" t="s">
        <v>479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497</v>
      </c>
      <c r="AL32" s="1131"/>
      <c r="AM32" s="1131"/>
      <c r="AN32" s="1132"/>
      <c r="AO32" s="312">
        <v>2014224</v>
      </c>
      <c r="AP32" s="312">
        <v>34425</v>
      </c>
      <c r="AQ32" s="313">
        <v>34847</v>
      </c>
      <c r="AR32" s="314">
        <v>-1.2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498</v>
      </c>
      <c r="AL33" s="1131"/>
      <c r="AM33" s="1131"/>
      <c r="AN33" s="113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499</v>
      </c>
      <c r="AL34" s="1131"/>
      <c r="AM34" s="1131"/>
      <c r="AN34" s="1132"/>
      <c r="AO34" s="312" t="s">
        <v>484</v>
      </c>
      <c r="AP34" s="312" t="s">
        <v>484</v>
      </c>
      <c r="AQ34" s="313">
        <v>5</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500</v>
      </c>
      <c r="AL35" s="1131"/>
      <c r="AM35" s="1131"/>
      <c r="AN35" s="1132"/>
      <c r="AO35" s="312">
        <v>205286</v>
      </c>
      <c r="AP35" s="312">
        <v>3509</v>
      </c>
      <c r="AQ35" s="313">
        <v>8260</v>
      </c>
      <c r="AR35" s="314">
        <v>-57.5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501</v>
      </c>
      <c r="AL36" s="1131"/>
      <c r="AM36" s="1131"/>
      <c r="AN36" s="1132"/>
      <c r="AO36" s="312" t="s">
        <v>484</v>
      </c>
      <c r="AP36" s="312" t="s">
        <v>484</v>
      </c>
      <c r="AQ36" s="313">
        <v>1689</v>
      </c>
      <c r="AR36" s="314" t="s">
        <v>484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502</v>
      </c>
      <c r="AL37" s="1131"/>
      <c r="AM37" s="1131"/>
      <c r="AN37" s="1132"/>
      <c r="AO37" s="312" t="s">
        <v>484</v>
      </c>
      <c r="AP37" s="312" t="s">
        <v>484</v>
      </c>
      <c r="AQ37" s="313">
        <v>748</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503</v>
      </c>
      <c r="AL38" s="1134"/>
      <c r="AM38" s="1134"/>
      <c r="AN38" s="1135"/>
      <c r="AO38" s="315" t="s">
        <v>484</v>
      </c>
      <c r="AP38" s="315" t="s">
        <v>484</v>
      </c>
      <c r="AQ38" s="316">
        <v>1</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504</v>
      </c>
      <c r="AL39" s="1134"/>
      <c r="AM39" s="1134"/>
      <c r="AN39" s="1135"/>
      <c r="AO39" s="312">
        <v>-229668</v>
      </c>
      <c r="AP39" s="312">
        <v>-3925</v>
      </c>
      <c r="AQ39" s="313">
        <v>-5762</v>
      </c>
      <c r="AR39" s="314">
        <v>-31.9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505</v>
      </c>
      <c r="AL40" s="1131"/>
      <c r="AM40" s="1131"/>
      <c r="AN40" s="1132"/>
      <c r="AO40" s="312">
        <v>-1191489</v>
      </c>
      <c r="AP40" s="312">
        <v>-20364</v>
      </c>
      <c r="AQ40" s="313">
        <v>-27609</v>
      </c>
      <c r="AR40" s="314">
        <v>-26.2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798353</v>
      </c>
      <c r="AP41" s="312">
        <v>13645</v>
      </c>
      <c r="AQ41" s="313">
        <v>12179</v>
      </c>
      <c r="AR41" s="314">
        <v>12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475</v>
      </c>
      <c r="AN49" s="1127" t="s">
        <v>508</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509</v>
      </c>
      <c r="AO50" s="329" t="s">
        <v>510</v>
      </c>
      <c r="AP50" s="330" t="s">
        <v>511</v>
      </c>
      <c r="AQ50" s="331" t="s">
        <v>512</v>
      </c>
      <c r="AR50" s="332" t="s">
        <v>513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279676</v>
      </c>
      <c r="AN51" s="334">
        <v>4698</v>
      </c>
      <c r="AO51" s="335">
        <v>-74.3</v>
      </c>
      <c r="AP51" s="336">
        <v>45588</v>
      </c>
      <c r="AQ51" s="337">
        <v>8.6999999999999993</v>
      </c>
      <c r="AR51" s="338">
        <v>-83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120102</v>
      </c>
      <c r="AN52" s="342">
        <v>2018</v>
      </c>
      <c r="AO52" s="343">
        <v>-75.8</v>
      </c>
      <c r="AP52" s="344">
        <v>24150</v>
      </c>
      <c r="AQ52" s="345">
        <v>3.4</v>
      </c>
      <c r="AR52" s="346">
        <v>-79.2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969707</v>
      </c>
      <c r="AN53" s="334">
        <v>16271</v>
      </c>
      <c r="AO53" s="335">
        <v>246.3</v>
      </c>
      <c r="AP53" s="336">
        <v>45483</v>
      </c>
      <c r="AQ53" s="337">
        <v>-0.2</v>
      </c>
      <c r="AR53" s="338">
        <v>246.5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468992</v>
      </c>
      <c r="AN54" s="342">
        <v>7869</v>
      </c>
      <c r="AO54" s="343">
        <v>289.89999999999998</v>
      </c>
      <c r="AP54" s="344">
        <v>24241</v>
      </c>
      <c r="AQ54" s="345">
        <v>0.4</v>
      </c>
      <c r="AR54" s="346">
        <v>289.5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1265879</v>
      </c>
      <c r="AN55" s="334">
        <v>21314</v>
      </c>
      <c r="AO55" s="335">
        <v>31</v>
      </c>
      <c r="AP55" s="336">
        <v>45945</v>
      </c>
      <c r="AQ55" s="337">
        <v>1</v>
      </c>
      <c r="AR55" s="338">
        <v>30</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650375</v>
      </c>
      <c r="AN56" s="342">
        <v>10951</v>
      </c>
      <c r="AO56" s="343">
        <v>39.200000000000003</v>
      </c>
      <c r="AP56" s="344">
        <v>25180</v>
      </c>
      <c r="AQ56" s="345">
        <v>3.9</v>
      </c>
      <c r="AR56" s="346">
        <v>35.299999999999997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1335368</v>
      </c>
      <c r="AN57" s="334">
        <v>22649</v>
      </c>
      <c r="AO57" s="335">
        <v>6.3</v>
      </c>
      <c r="AP57" s="336">
        <v>44475</v>
      </c>
      <c r="AQ57" s="337">
        <v>-3.2</v>
      </c>
      <c r="AR57" s="338">
        <v>9.5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849000</v>
      </c>
      <c r="AN58" s="342">
        <v>14400</v>
      </c>
      <c r="AO58" s="343">
        <v>31.5</v>
      </c>
      <c r="AP58" s="344">
        <v>24780</v>
      </c>
      <c r="AQ58" s="345">
        <v>-1.6</v>
      </c>
      <c r="AR58" s="346">
        <v>33.1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2127757</v>
      </c>
      <c r="AN59" s="334">
        <v>36366</v>
      </c>
      <c r="AO59" s="335">
        <v>60.6</v>
      </c>
      <c r="AP59" s="336">
        <v>45982</v>
      </c>
      <c r="AQ59" s="337">
        <v>3.4</v>
      </c>
      <c r="AR59" s="338">
        <v>57.2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1494154</v>
      </c>
      <c r="AN60" s="342">
        <v>25537</v>
      </c>
      <c r="AO60" s="343">
        <v>77.3</v>
      </c>
      <c r="AP60" s="344">
        <v>25583</v>
      </c>
      <c r="AQ60" s="345">
        <v>3.2</v>
      </c>
      <c r="AR60" s="346">
        <v>74.099999999999994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1195677</v>
      </c>
      <c r="AN61" s="349">
        <v>20260</v>
      </c>
      <c r="AO61" s="350">
        <v>54</v>
      </c>
      <c r="AP61" s="351">
        <v>45495</v>
      </c>
      <c r="AQ61" s="352">
        <v>1.9</v>
      </c>
      <c r="AR61" s="338">
        <v>52.1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716525</v>
      </c>
      <c r="AN62" s="342">
        <v>12155</v>
      </c>
      <c r="AO62" s="343">
        <v>72.400000000000006</v>
      </c>
      <c r="AP62" s="344">
        <v>24787</v>
      </c>
      <c r="AQ62" s="345">
        <v>1.9</v>
      </c>
      <c r="AR62" s="346">
        <v>70.5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zIPVUxyOl+5lnBFfGJ5UzCFYwOxBRzZvWJD0JP1DPvVWeOIRFqcrRw5bCGgCTXVtS0guQJNjnwDf5Bi7hOQtQ==" saltValue="nwPnPCV1XnXW/OJlWJms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472</v>
      </c>
    </row>
    <row r="120" spans="125:125" ht="13.5" hidden="1" customHeight="1" x14ac:dyDescent="0.2"/>
    <row r="121" spans="125:125" ht="13.5" hidden="1" customHeight="1" x14ac:dyDescent="0.2">
      <c r="DU121" s="259"/>
    </row>
  </sheetData>
  <sheetProtection algorithmName="SHA-512" hashValue="EnXkhoeihTWdlVgB3Bb27QnuHcavQQZq/rSXyo3HcRzL5z9n7OHjGeyN1ZrHX/fdeo4VbDONSlokfKM4mQAIuQ==" saltValue="Hqb99+9uasObelHxwHSx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472</v>
      </c>
    </row>
  </sheetData>
  <sheetProtection algorithmName="SHA-512" hashValue="7R6Cd5PZE2hIFFyT3wrjz7RmXLtAn7Qk0kPNXuwyyZWtG7nZk8BdLq6VNv43LNNnIwYjpgbm2MFIbygCTkZYWQ==" saltValue="urazpUCOewsak2ibhpal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522</v>
      </c>
      <c r="G46" s="8" t="s">
        <v>523</v>
      </c>
      <c r="H46" s="8" t="s">
        <v>524</v>
      </c>
      <c r="I46" s="8" t="s">
        <v>525</v>
      </c>
      <c r="J46" s="9" t="s">
        <v>526</v>
      </c>
    </row>
    <row r="47" spans="2:10" ht="57.75" customHeight="1" x14ac:dyDescent="0.2">
      <c r="B47" s="10"/>
      <c r="C47" s="1139" t="s">
        <v>3</v>
      </c>
      <c r="D47" s="1139"/>
      <c r="E47" s="1140"/>
      <c r="F47" s="11">
        <v>12.89</v>
      </c>
      <c r="G47" s="12">
        <v>15.41</v>
      </c>
      <c r="H47" s="12">
        <v>17.88</v>
      </c>
      <c r="I47" s="12">
        <v>23.4</v>
      </c>
      <c r="J47" s="13">
        <v>29.19</v>
      </c>
    </row>
    <row r="48" spans="2:10" ht="57.75" customHeight="1" x14ac:dyDescent="0.2">
      <c r="B48" s="14"/>
      <c r="C48" s="1141" t="s">
        <v>4</v>
      </c>
      <c r="D48" s="1141"/>
      <c r="E48" s="1142"/>
      <c r="F48" s="15">
        <v>10.54</v>
      </c>
      <c r="G48" s="16">
        <v>13.08</v>
      </c>
      <c r="H48" s="16">
        <v>17.53</v>
      </c>
      <c r="I48" s="16">
        <v>15.27</v>
      </c>
      <c r="J48" s="17">
        <v>10.69</v>
      </c>
    </row>
    <row r="49" spans="2:10" ht="57.75" customHeight="1" thickBot="1" x14ac:dyDescent="0.25">
      <c r="B49" s="18"/>
      <c r="C49" s="1143" t="s">
        <v>5</v>
      </c>
      <c r="D49" s="1143"/>
      <c r="E49" s="1144"/>
      <c r="F49" s="19">
        <v>4.67</v>
      </c>
      <c r="G49" s="20">
        <v>5.61</v>
      </c>
      <c r="H49" s="20">
        <v>8.57</v>
      </c>
      <c r="I49" s="20">
        <v>2.5099999999999998</v>
      </c>
      <c r="J49" s="21">
        <v>1.96</v>
      </c>
    </row>
    <row r="50" spans="2:10" ht="13" x14ac:dyDescent="0.2"/>
  </sheetData>
  <sheetProtection algorithmName="SHA-512" hashValue="cOiAWaemNi7Nh3HN2X9ObJe4W8iuVFi/U+nN+Z0m/hh5wOVEzp2GWzv2bGivKk+zPdWHtSQzI0Sx1dK/sR18nA==" saltValue="UU3DurrAjAuHo/BwLhnT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51" t="s">
        <v>527</v>
      </c>
      <c r="D34" s="1151"/>
      <c r="E34" s="1152"/>
      <c r="F34" s="32">
        <v>10.54</v>
      </c>
      <c r="G34" s="33">
        <v>13.07</v>
      </c>
      <c r="H34" s="33">
        <v>17.52</v>
      </c>
      <c r="I34" s="33">
        <v>15.26</v>
      </c>
      <c r="J34" s="34">
        <v>10.69</v>
      </c>
      <c r="K34" s="22"/>
      <c r="L34" s="22"/>
      <c r="M34" s="22"/>
      <c r="N34" s="22"/>
      <c r="O34" s="22"/>
      <c r="P34" s="22"/>
    </row>
    <row r="35" spans="1:16" ht="39" customHeight="1" x14ac:dyDescent="0.2">
      <c r="A35" s="22"/>
      <c r="B35" s="35"/>
      <c r="C35" s="1145" t="s">
        <v>528</v>
      </c>
      <c r="D35" s="1146"/>
      <c r="E35" s="1147"/>
      <c r="F35" s="36">
        <v>0.11</v>
      </c>
      <c r="G35" s="37">
        <v>1.22</v>
      </c>
      <c r="H35" s="37">
        <v>2.39</v>
      </c>
      <c r="I35" s="37">
        <v>3.26</v>
      </c>
      <c r="J35" s="38">
        <v>5.12</v>
      </c>
      <c r="K35" s="22"/>
      <c r="L35" s="22"/>
      <c r="M35" s="22"/>
      <c r="N35" s="22"/>
      <c r="O35" s="22"/>
      <c r="P35" s="22"/>
    </row>
    <row r="36" spans="1:16" ht="39" customHeight="1" x14ac:dyDescent="0.2">
      <c r="A36" s="22"/>
      <c r="B36" s="35"/>
      <c r="C36" s="1145" t="s">
        <v>529</v>
      </c>
      <c r="D36" s="1146"/>
      <c r="E36" s="1147"/>
      <c r="F36" s="36">
        <v>2.97</v>
      </c>
      <c r="G36" s="37">
        <v>4.04</v>
      </c>
      <c r="H36" s="37">
        <v>1.92</v>
      </c>
      <c r="I36" s="37">
        <v>2.37</v>
      </c>
      <c r="J36" s="38">
        <v>1.43</v>
      </c>
      <c r="K36" s="22"/>
      <c r="L36" s="22"/>
      <c r="M36" s="22"/>
      <c r="N36" s="22"/>
      <c r="O36" s="22"/>
      <c r="P36" s="22"/>
    </row>
    <row r="37" spans="1:16" ht="39" customHeight="1" x14ac:dyDescent="0.2">
      <c r="A37" s="22"/>
      <c r="B37" s="35"/>
      <c r="C37" s="1145" t="s">
        <v>530</v>
      </c>
      <c r="D37" s="1146"/>
      <c r="E37" s="1147"/>
      <c r="F37" s="36">
        <v>0.16</v>
      </c>
      <c r="G37" s="37">
        <v>1.21</v>
      </c>
      <c r="H37" s="37">
        <v>1.45</v>
      </c>
      <c r="I37" s="37">
        <v>1.1499999999999999</v>
      </c>
      <c r="J37" s="38">
        <v>0.79</v>
      </c>
      <c r="K37" s="22"/>
      <c r="L37" s="22"/>
      <c r="M37" s="22"/>
      <c r="N37" s="22"/>
      <c r="O37" s="22"/>
      <c r="P37" s="22"/>
    </row>
    <row r="38" spans="1:16" ht="39" customHeight="1" x14ac:dyDescent="0.2">
      <c r="A38" s="22"/>
      <c r="B38" s="35"/>
      <c r="C38" s="1145" t="s">
        <v>531</v>
      </c>
      <c r="D38" s="1146"/>
      <c r="E38" s="1147"/>
      <c r="F38" s="36">
        <v>0.31</v>
      </c>
      <c r="G38" s="37">
        <v>0.46</v>
      </c>
      <c r="H38" s="37">
        <v>0.28000000000000003</v>
      </c>
      <c r="I38" s="37">
        <v>0.33</v>
      </c>
      <c r="J38" s="38">
        <v>0.34</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532</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533</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E1z3EvFtdglQFm/sLXZgbCHRaThDrhF5W9jV5WrfpSeqnGABM0K0IofL1Knek+5p6+7r7VO42eee8Yp9x4fkg==" saltValue="2xKum2nvuez6zZFYQKdi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1908</v>
      </c>
      <c r="L45" s="60">
        <v>1959</v>
      </c>
      <c r="M45" s="60">
        <v>2030</v>
      </c>
      <c r="N45" s="60">
        <v>2026</v>
      </c>
      <c r="O45" s="61">
        <v>2014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2">
      <c r="A48" s="48"/>
      <c r="B48" s="1155"/>
      <c r="C48" s="1156"/>
      <c r="D48" s="62"/>
      <c r="E48" s="1161" t="s">
        <v>13</v>
      </c>
      <c r="F48" s="1161"/>
      <c r="G48" s="1161"/>
      <c r="H48" s="1161"/>
      <c r="I48" s="1161"/>
      <c r="J48" s="1162"/>
      <c r="K48" s="63">
        <v>457</v>
      </c>
      <c r="L48" s="64">
        <v>253</v>
      </c>
      <c r="M48" s="64">
        <v>249</v>
      </c>
      <c r="N48" s="64">
        <v>198</v>
      </c>
      <c r="O48" s="65">
        <v>205</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484</v>
      </c>
      <c r="L49" s="64" t="s">
        <v>484</v>
      </c>
      <c r="M49" s="64" t="s">
        <v>484</v>
      </c>
      <c r="N49" s="64" t="s">
        <v>484</v>
      </c>
      <c r="O49" s="65" t="s">
        <v>484</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484</v>
      </c>
      <c r="L50" s="64" t="s">
        <v>484</v>
      </c>
      <c r="M50" s="64" t="s">
        <v>484</v>
      </c>
      <c r="N50" s="64" t="s">
        <v>484</v>
      </c>
      <c r="O50" s="65" t="s">
        <v>484</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1691</v>
      </c>
      <c r="L52" s="64">
        <v>1486</v>
      </c>
      <c r="M52" s="64">
        <v>1480</v>
      </c>
      <c r="N52" s="64">
        <v>1428</v>
      </c>
      <c r="O52" s="65">
        <v>1422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674</v>
      </c>
      <c r="L53" s="69">
        <v>726</v>
      </c>
      <c r="M53" s="69">
        <v>799</v>
      </c>
      <c r="N53" s="69">
        <v>796</v>
      </c>
      <c r="O53" s="70">
        <v>797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534</v>
      </c>
      <c r="L57" s="81" t="s">
        <v>535</v>
      </c>
      <c r="M57" s="81" t="s">
        <v>536</v>
      </c>
      <c r="N57" s="81" t="s">
        <v>537</v>
      </c>
      <c r="O57" s="82" t="s">
        <v>538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BElYefxc9nk32hyBm+nfVkgYtxzAD1daIouHkqp/CcoCSyjWtxD9Le7sn5uKjRDwv/WdIrOWhPcPKS3Zyos6Q==" saltValue="r9BY1ixL+4zE8tBUW8sY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522</v>
      </c>
      <c r="J40" s="103" t="s">
        <v>523</v>
      </c>
      <c r="K40" s="103" t="s">
        <v>524</v>
      </c>
      <c r="L40" s="103" t="s">
        <v>525</v>
      </c>
      <c r="M40" s="104" t="s">
        <v>526</v>
      </c>
    </row>
    <row r="41" spans="2:13" ht="27.75" customHeight="1" x14ac:dyDescent="0.2">
      <c r="B41" s="1184" t="s">
        <v>30</v>
      </c>
      <c r="C41" s="1185"/>
      <c r="D41" s="105"/>
      <c r="E41" s="1190" t="s">
        <v>31</v>
      </c>
      <c r="F41" s="1190"/>
      <c r="G41" s="1190"/>
      <c r="H41" s="1191"/>
      <c r="I41" s="355">
        <v>18333</v>
      </c>
      <c r="J41" s="356">
        <v>17718</v>
      </c>
      <c r="K41" s="356">
        <v>17391</v>
      </c>
      <c r="L41" s="356">
        <v>16422</v>
      </c>
      <c r="M41" s="357">
        <v>15942</v>
      </c>
    </row>
    <row r="42" spans="2:13" ht="27.75" customHeight="1" x14ac:dyDescent="0.2">
      <c r="B42" s="1186"/>
      <c r="C42" s="1187"/>
      <c r="D42" s="106"/>
      <c r="E42" s="1192" t="s">
        <v>32</v>
      </c>
      <c r="F42" s="1192"/>
      <c r="G42" s="1192"/>
      <c r="H42" s="1193"/>
      <c r="I42" s="358">
        <v>640</v>
      </c>
      <c r="J42" s="359">
        <v>640</v>
      </c>
      <c r="K42" s="359">
        <v>640</v>
      </c>
      <c r="L42" s="359">
        <v>640</v>
      </c>
      <c r="M42" s="360">
        <v>640</v>
      </c>
    </row>
    <row r="43" spans="2:13" ht="27.75" customHeight="1" x14ac:dyDescent="0.2">
      <c r="B43" s="1186"/>
      <c r="C43" s="1187"/>
      <c r="D43" s="106"/>
      <c r="E43" s="1192" t="s">
        <v>33</v>
      </c>
      <c r="F43" s="1192"/>
      <c r="G43" s="1192"/>
      <c r="H43" s="1193"/>
      <c r="I43" s="358">
        <v>2074</v>
      </c>
      <c r="J43" s="359">
        <v>1839</v>
      </c>
      <c r="K43" s="359">
        <v>1729</v>
      </c>
      <c r="L43" s="359">
        <v>1835</v>
      </c>
      <c r="M43" s="360">
        <v>1928</v>
      </c>
    </row>
    <row r="44" spans="2:13" ht="27.75" customHeight="1" x14ac:dyDescent="0.2">
      <c r="B44" s="1186"/>
      <c r="C44" s="1187"/>
      <c r="D44" s="106"/>
      <c r="E44" s="1192" t="s">
        <v>34</v>
      </c>
      <c r="F44" s="1192"/>
      <c r="G44" s="1192"/>
      <c r="H44" s="1193"/>
      <c r="I44" s="358" t="s">
        <v>484</v>
      </c>
      <c r="J44" s="359" t="s">
        <v>484</v>
      </c>
      <c r="K44" s="359" t="s">
        <v>484</v>
      </c>
      <c r="L44" s="359" t="s">
        <v>484</v>
      </c>
      <c r="M44" s="360" t="s">
        <v>484</v>
      </c>
    </row>
    <row r="45" spans="2:13" ht="27.75" customHeight="1" x14ac:dyDescent="0.2">
      <c r="B45" s="1186"/>
      <c r="C45" s="1187"/>
      <c r="D45" s="106"/>
      <c r="E45" s="1192" t="s">
        <v>35</v>
      </c>
      <c r="F45" s="1192"/>
      <c r="G45" s="1192"/>
      <c r="H45" s="1193"/>
      <c r="I45" s="358">
        <v>3537</v>
      </c>
      <c r="J45" s="359">
        <v>3636</v>
      </c>
      <c r="K45" s="359">
        <v>3664</v>
      </c>
      <c r="L45" s="359">
        <v>3546</v>
      </c>
      <c r="M45" s="360">
        <v>3523</v>
      </c>
    </row>
    <row r="46" spans="2:13" ht="27.75" customHeight="1" x14ac:dyDescent="0.2">
      <c r="B46" s="1186"/>
      <c r="C46" s="1187"/>
      <c r="D46" s="107"/>
      <c r="E46" s="1192" t="s">
        <v>36</v>
      </c>
      <c r="F46" s="1192"/>
      <c r="G46" s="1192"/>
      <c r="H46" s="1193"/>
      <c r="I46" s="358" t="s">
        <v>484</v>
      </c>
      <c r="J46" s="359" t="s">
        <v>484</v>
      </c>
      <c r="K46" s="359" t="s">
        <v>484</v>
      </c>
      <c r="L46" s="359" t="s">
        <v>484</v>
      </c>
      <c r="M46" s="360" t="s">
        <v>484</v>
      </c>
    </row>
    <row r="47" spans="2:13" ht="27.75" customHeight="1" x14ac:dyDescent="0.2">
      <c r="B47" s="1186"/>
      <c r="C47" s="1187"/>
      <c r="D47" s="108"/>
      <c r="E47" s="1194" t="s">
        <v>37</v>
      </c>
      <c r="F47" s="1195"/>
      <c r="G47" s="1195"/>
      <c r="H47" s="1196"/>
      <c r="I47" s="358" t="s">
        <v>484</v>
      </c>
      <c r="J47" s="359" t="s">
        <v>484</v>
      </c>
      <c r="K47" s="359" t="s">
        <v>484</v>
      </c>
      <c r="L47" s="359" t="s">
        <v>484</v>
      </c>
      <c r="M47" s="360" t="s">
        <v>484</v>
      </c>
    </row>
    <row r="48" spans="2:13" ht="27.75" customHeight="1" x14ac:dyDescent="0.2">
      <c r="B48" s="1186"/>
      <c r="C48" s="1187"/>
      <c r="D48" s="106"/>
      <c r="E48" s="1192" t="s">
        <v>38</v>
      </c>
      <c r="F48" s="1192"/>
      <c r="G48" s="1192"/>
      <c r="H48" s="1193"/>
      <c r="I48" s="358" t="s">
        <v>484</v>
      </c>
      <c r="J48" s="359" t="s">
        <v>484</v>
      </c>
      <c r="K48" s="359" t="s">
        <v>484</v>
      </c>
      <c r="L48" s="359" t="s">
        <v>484</v>
      </c>
      <c r="M48" s="360" t="s">
        <v>484</v>
      </c>
    </row>
    <row r="49" spans="2:13" ht="27.75" customHeight="1" x14ac:dyDescent="0.2">
      <c r="B49" s="1188"/>
      <c r="C49" s="1189"/>
      <c r="D49" s="106"/>
      <c r="E49" s="1192" t="s">
        <v>39</v>
      </c>
      <c r="F49" s="1192"/>
      <c r="G49" s="1192"/>
      <c r="H49" s="1193"/>
      <c r="I49" s="358" t="s">
        <v>484</v>
      </c>
      <c r="J49" s="359" t="s">
        <v>484</v>
      </c>
      <c r="K49" s="359" t="s">
        <v>484</v>
      </c>
      <c r="L49" s="359" t="s">
        <v>484</v>
      </c>
      <c r="M49" s="360" t="s">
        <v>484</v>
      </c>
    </row>
    <row r="50" spans="2:13" ht="27.75" customHeight="1" x14ac:dyDescent="0.2">
      <c r="B50" s="1197" t="s">
        <v>40</v>
      </c>
      <c r="C50" s="1198"/>
      <c r="D50" s="109"/>
      <c r="E50" s="1192" t="s">
        <v>41</v>
      </c>
      <c r="F50" s="1192"/>
      <c r="G50" s="1192"/>
      <c r="H50" s="1193"/>
      <c r="I50" s="358">
        <v>3159</v>
      </c>
      <c r="J50" s="359">
        <v>3663</v>
      </c>
      <c r="K50" s="359">
        <v>5443</v>
      </c>
      <c r="L50" s="359">
        <v>6342</v>
      </c>
      <c r="M50" s="360">
        <v>7154</v>
      </c>
    </row>
    <row r="51" spans="2:13" ht="27.75" customHeight="1" x14ac:dyDescent="0.2">
      <c r="B51" s="1186"/>
      <c r="C51" s="1187"/>
      <c r="D51" s="106"/>
      <c r="E51" s="1192" t="s">
        <v>42</v>
      </c>
      <c r="F51" s="1192"/>
      <c r="G51" s="1192"/>
      <c r="H51" s="1193"/>
      <c r="I51" s="358">
        <v>2668</v>
      </c>
      <c r="J51" s="359">
        <v>2458</v>
      </c>
      <c r="K51" s="359">
        <v>2288</v>
      </c>
      <c r="L51" s="359">
        <v>2260</v>
      </c>
      <c r="M51" s="360">
        <v>2231</v>
      </c>
    </row>
    <row r="52" spans="2:13" ht="27.75" customHeight="1" x14ac:dyDescent="0.2">
      <c r="B52" s="1188"/>
      <c r="C52" s="1189"/>
      <c r="D52" s="106"/>
      <c r="E52" s="1192" t="s">
        <v>43</v>
      </c>
      <c r="F52" s="1192"/>
      <c r="G52" s="1192"/>
      <c r="H52" s="1193"/>
      <c r="I52" s="358">
        <v>14323</v>
      </c>
      <c r="J52" s="359">
        <v>14256</v>
      </c>
      <c r="K52" s="359">
        <v>14283</v>
      </c>
      <c r="L52" s="359">
        <v>13909</v>
      </c>
      <c r="M52" s="360">
        <v>13387</v>
      </c>
    </row>
    <row r="53" spans="2:13" ht="27.75" customHeight="1" thickBot="1" x14ac:dyDescent="0.25">
      <c r="B53" s="1199" t="s">
        <v>19</v>
      </c>
      <c r="C53" s="1200"/>
      <c r="D53" s="110"/>
      <c r="E53" s="1201" t="s">
        <v>44</v>
      </c>
      <c r="F53" s="1201"/>
      <c r="G53" s="1201"/>
      <c r="H53" s="1202"/>
      <c r="I53" s="361">
        <v>4434</v>
      </c>
      <c r="J53" s="362">
        <v>3456</v>
      </c>
      <c r="K53" s="362">
        <v>1411</v>
      </c>
      <c r="L53" s="362">
        <v>-69</v>
      </c>
      <c r="M53" s="363">
        <v>-739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J5n2dJDAloG85gUHliwKcad2zBvvBl8bmr3kSBzVivDklmkHkRNrE5aMcIRscL01VzrKKsrwkciTlsyMMPwCQ==" saltValue="j5tqLzuSiJXyH5LkliLH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524</v>
      </c>
      <c r="G54" s="119" t="s">
        <v>525</v>
      </c>
      <c r="H54" s="120" t="s">
        <v>526</v>
      </c>
    </row>
    <row r="55" spans="2:8" ht="52.5" customHeight="1" x14ac:dyDescent="0.2">
      <c r="B55" s="121"/>
      <c r="C55" s="1211" t="s">
        <v>46</v>
      </c>
      <c r="D55" s="1211"/>
      <c r="E55" s="1212"/>
      <c r="F55" s="122">
        <v>2371</v>
      </c>
      <c r="G55" s="122">
        <v>3038</v>
      </c>
      <c r="H55" s="123">
        <v>3865</v>
      </c>
    </row>
    <row r="56" spans="2:8" ht="52.5" customHeight="1" x14ac:dyDescent="0.2">
      <c r="B56" s="124"/>
      <c r="C56" s="1213" t="s">
        <v>47</v>
      </c>
      <c r="D56" s="1213"/>
      <c r="E56" s="1214"/>
      <c r="F56" s="125" t="s">
        <v>484</v>
      </c>
      <c r="G56" s="125" t="s">
        <v>484</v>
      </c>
      <c r="H56" s="126" t="s">
        <v>484</v>
      </c>
    </row>
    <row r="57" spans="2:8" ht="53.25" customHeight="1" x14ac:dyDescent="0.2">
      <c r="B57" s="124"/>
      <c r="C57" s="1215" t="s">
        <v>48</v>
      </c>
      <c r="D57" s="1215"/>
      <c r="E57" s="1216"/>
      <c r="F57" s="127">
        <v>2154</v>
      </c>
      <c r="G57" s="127">
        <v>2293</v>
      </c>
      <c r="H57" s="128">
        <v>2277</v>
      </c>
    </row>
    <row r="58" spans="2:8" ht="45.75" customHeight="1" x14ac:dyDescent="0.2">
      <c r="B58" s="129"/>
      <c r="C58" s="1203" t="s">
        <v>547</v>
      </c>
      <c r="D58" s="1204"/>
      <c r="E58" s="1205"/>
      <c r="F58" s="130">
        <v>1000</v>
      </c>
      <c r="G58" s="130">
        <v>1124</v>
      </c>
      <c r="H58" s="131">
        <v>1136</v>
      </c>
    </row>
    <row r="59" spans="2:8" ht="45.75" customHeight="1" x14ac:dyDescent="0.2">
      <c r="B59" s="129"/>
      <c r="C59" s="1203" t="s">
        <v>548</v>
      </c>
      <c r="D59" s="1204"/>
      <c r="E59" s="1205"/>
      <c r="F59" s="130">
        <v>510</v>
      </c>
      <c r="G59" s="130">
        <v>492</v>
      </c>
      <c r="H59" s="131">
        <v>487</v>
      </c>
    </row>
    <row r="60" spans="2:8" ht="45.75" customHeight="1" x14ac:dyDescent="0.2">
      <c r="B60" s="129"/>
      <c r="C60" s="1203" t="s">
        <v>549</v>
      </c>
      <c r="D60" s="1204"/>
      <c r="E60" s="1205"/>
      <c r="F60" s="130">
        <v>459</v>
      </c>
      <c r="G60" s="130">
        <v>463</v>
      </c>
      <c r="H60" s="131">
        <v>446</v>
      </c>
    </row>
    <row r="61" spans="2:8" ht="45.75" customHeight="1" x14ac:dyDescent="0.2">
      <c r="B61" s="129"/>
      <c r="C61" s="1203" t="s">
        <v>550</v>
      </c>
      <c r="D61" s="1204"/>
      <c r="E61" s="1205"/>
      <c r="F61" s="130">
        <v>160</v>
      </c>
      <c r="G61" s="130">
        <v>189</v>
      </c>
      <c r="H61" s="131">
        <v>182</v>
      </c>
    </row>
    <row r="62" spans="2:8" ht="45.75" customHeight="1" thickBot="1" x14ac:dyDescent="0.25">
      <c r="B62" s="132"/>
      <c r="C62" s="1206" t="s">
        <v>551</v>
      </c>
      <c r="D62" s="1207"/>
      <c r="E62" s="1208"/>
      <c r="F62" s="133">
        <v>25</v>
      </c>
      <c r="G62" s="133">
        <v>25</v>
      </c>
      <c r="H62" s="134">
        <v>25</v>
      </c>
    </row>
    <row r="63" spans="2:8" ht="52.5" customHeight="1" thickBot="1" x14ac:dyDescent="0.25">
      <c r="B63" s="135"/>
      <c r="C63" s="1209" t="s">
        <v>49</v>
      </c>
      <c r="D63" s="1209"/>
      <c r="E63" s="1210"/>
      <c r="F63" s="136">
        <v>4525</v>
      </c>
      <c r="G63" s="136">
        <v>5331</v>
      </c>
      <c r="H63" s="137">
        <v>6142</v>
      </c>
    </row>
    <row r="64" spans="2:8" ht="13" x14ac:dyDescent="0.2"/>
  </sheetData>
  <sheetProtection algorithmName="SHA-512" hashValue="vSL0MMZMUwZXm4hz/e7F33llB0wfTnpsqW6PlTR6FvN9jEgc03uLy/5sVoTO3t4/XT1ojk4XiCQkihedzGvozA==" saltValue="YPU9FPXSmXRe5WXsVgYp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521</v>
      </c>
      <c r="G2" s="151"/>
      <c r="H2" s="152"/>
    </row>
    <row r="3" spans="1:8" x14ac:dyDescent="0.2">
      <c r="A3" s="148" t="s">
        <v>514</v>
      </c>
      <c r="B3" s="153"/>
      <c r="C3" s="154"/>
      <c r="D3" s="155">
        <v>4698</v>
      </c>
      <c r="E3" s="156"/>
      <c r="F3" s="157">
        <v>45588</v>
      </c>
      <c r="G3" s="158"/>
      <c r="H3" s="159"/>
    </row>
    <row r="4" spans="1:8" x14ac:dyDescent="0.2">
      <c r="A4" s="160"/>
      <c r="B4" s="161"/>
      <c r="C4" s="162"/>
      <c r="D4" s="163">
        <v>2018</v>
      </c>
      <c r="E4" s="164"/>
      <c r="F4" s="165">
        <v>24150</v>
      </c>
      <c r="G4" s="166"/>
      <c r="H4" s="167"/>
    </row>
    <row r="5" spans="1:8" x14ac:dyDescent="0.2">
      <c r="A5" s="148" t="s">
        <v>516</v>
      </c>
      <c r="B5" s="153"/>
      <c r="C5" s="154"/>
      <c r="D5" s="155">
        <v>16271</v>
      </c>
      <c r="E5" s="156"/>
      <c r="F5" s="157">
        <v>45483</v>
      </c>
      <c r="G5" s="158"/>
      <c r="H5" s="159"/>
    </row>
    <row r="6" spans="1:8" x14ac:dyDescent="0.2">
      <c r="A6" s="160"/>
      <c r="B6" s="161"/>
      <c r="C6" s="162"/>
      <c r="D6" s="163">
        <v>7869</v>
      </c>
      <c r="E6" s="164"/>
      <c r="F6" s="165">
        <v>24241</v>
      </c>
      <c r="G6" s="166"/>
      <c r="H6" s="167"/>
    </row>
    <row r="7" spans="1:8" x14ac:dyDescent="0.2">
      <c r="A7" s="148" t="s">
        <v>517</v>
      </c>
      <c r="B7" s="153"/>
      <c r="C7" s="154"/>
      <c r="D7" s="155">
        <v>21314</v>
      </c>
      <c r="E7" s="156"/>
      <c r="F7" s="157">
        <v>45945</v>
      </c>
      <c r="G7" s="158"/>
      <c r="H7" s="159"/>
    </row>
    <row r="8" spans="1:8" x14ac:dyDescent="0.2">
      <c r="A8" s="160"/>
      <c r="B8" s="161"/>
      <c r="C8" s="162"/>
      <c r="D8" s="163">
        <v>10951</v>
      </c>
      <c r="E8" s="164"/>
      <c r="F8" s="165">
        <v>25180</v>
      </c>
      <c r="G8" s="166"/>
      <c r="H8" s="167"/>
    </row>
    <row r="9" spans="1:8" x14ac:dyDescent="0.2">
      <c r="A9" s="148" t="s">
        <v>518</v>
      </c>
      <c r="B9" s="153"/>
      <c r="C9" s="154"/>
      <c r="D9" s="155">
        <v>22649</v>
      </c>
      <c r="E9" s="156"/>
      <c r="F9" s="157">
        <v>44475</v>
      </c>
      <c r="G9" s="158"/>
      <c r="H9" s="159"/>
    </row>
    <row r="10" spans="1:8" x14ac:dyDescent="0.2">
      <c r="A10" s="160"/>
      <c r="B10" s="161"/>
      <c r="C10" s="162"/>
      <c r="D10" s="163">
        <v>14400</v>
      </c>
      <c r="E10" s="164"/>
      <c r="F10" s="165">
        <v>24780</v>
      </c>
      <c r="G10" s="166"/>
      <c r="H10" s="167"/>
    </row>
    <row r="11" spans="1:8" x14ac:dyDescent="0.2">
      <c r="A11" s="148" t="s">
        <v>519</v>
      </c>
      <c r="B11" s="153"/>
      <c r="C11" s="154"/>
      <c r="D11" s="155">
        <v>36366</v>
      </c>
      <c r="E11" s="156"/>
      <c r="F11" s="157">
        <v>45982</v>
      </c>
      <c r="G11" s="158"/>
      <c r="H11" s="159"/>
    </row>
    <row r="12" spans="1:8" x14ac:dyDescent="0.2">
      <c r="A12" s="160"/>
      <c r="B12" s="161"/>
      <c r="C12" s="168"/>
      <c r="D12" s="163">
        <v>25537</v>
      </c>
      <c r="E12" s="164"/>
      <c r="F12" s="165">
        <v>25583</v>
      </c>
      <c r="G12" s="166"/>
      <c r="H12" s="167"/>
    </row>
    <row r="13" spans="1:8" x14ac:dyDescent="0.2">
      <c r="A13" s="148"/>
      <c r="B13" s="153"/>
      <c r="C13" s="169"/>
      <c r="D13" s="170">
        <v>20260</v>
      </c>
      <c r="E13" s="171"/>
      <c r="F13" s="172">
        <v>45495</v>
      </c>
      <c r="G13" s="173"/>
      <c r="H13" s="159"/>
    </row>
    <row r="14" spans="1:8" x14ac:dyDescent="0.2">
      <c r="A14" s="160"/>
      <c r="B14" s="161"/>
      <c r="C14" s="162"/>
      <c r="D14" s="163">
        <v>12155</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10.54</v>
      </c>
      <c r="C19" s="174">
        <f>ROUND(VALUE(SUBSTITUTE(実質収支比率等に係る経年分析!G$48,"▲","-")),2)</f>
        <v>13.08</v>
      </c>
      <c r="D19" s="174">
        <f>ROUND(VALUE(SUBSTITUTE(実質収支比率等に係る経年分析!H$48,"▲","-")),2)</f>
        <v>17.53</v>
      </c>
      <c r="E19" s="174">
        <f>ROUND(VALUE(SUBSTITUTE(実質収支比率等に係る経年分析!I$48,"▲","-")),2)</f>
        <v>15.27</v>
      </c>
      <c r="F19" s="174">
        <f>ROUND(VALUE(SUBSTITUTE(実質収支比率等に係る経年分析!J$48,"▲","-")),2)</f>
        <v>10.69</v>
      </c>
    </row>
    <row r="20" spans="1:11" x14ac:dyDescent="0.2">
      <c r="A20" s="174" t="s">
        <v>53</v>
      </c>
      <c r="B20" s="174">
        <f>ROUND(VALUE(SUBSTITUTE(実質収支比率等に係る経年分析!F$47,"▲","-")),2)</f>
        <v>12.89</v>
      </c>
      <c r="C20" s="174">
        <f>ROUND(VALUE(SUBSTITUTE(実質収支比率等に係る経年分析!G$47,"▲","-")),2)</f>
        <v>15.41</v>
      </c>
      <c r="D20" s="174">
        <f>ROUND(VALUE(SUBSTITUTE(実質収支比率等に係る経年分析!H$47,"▲","-")),2)</f>
        <v>17.88</v>
      </c>
      <c r="E20" s="174">
        <f>ROUND(VALUE(SUBSTITUTE(実質収支比率等に係る経年分析!I$47,"▲","-")),2)</f>
        <v>23.4</v>
      </c>
      <c r="F20" s="174">
        <f>ROUND(VALUE(SUBSTITUTE(実質収支比率等に係る経年分析!J$47,"▲","-")),2)</f>
        <v>29.19</v>
      </c>
    </row>
    <row r="21" spans="1:11" x14ac:dyDescent="0.2">
      <c r="A21" s="174" t="s">
        <v>54</v>
      </c>
      <c r="B21" s="174">
        <f>IF(ISNUMBER(VALUE(SUBSTITUTE(実質収支比率等に係る経年分析!F$49,"▲","-"))),ROUND(VALUE(SUBSTITUTE(実質収支比率等に係る経年分析!F$49,"▲","-")),2),NA())</f>
        <v>4.67</v>
      </c>
      <c r="C21" s="174">
        <f>IF(ISNUMBER(VALUE(SUBSTITUTE(実質収支比率等に係る経年分析!G$49,"▲","-"))),ROUND(VALUE(SUBSTITUTE(実質収支比率等に係る経年分析!G$49,"▲","-")),2),NA())</f>
        <v>5.61</v>
      </c>
      <c r="D21" s="174">
        <f>IF(ISNUMBER(VALUE(SUBSTITUTE(実質収支比率等に係る経年分析!H$49,"▲","-"))),ROUND(VALUE(SUBSTITUTE(実質収支比率等に係る経年分析!H$49,"▲","-")),2),NA())</f>
        <v>8.57</v>
      </c>
      <c r="E21" s="174">
        <f>IF(ISNUMBER(VALUE(SUBSTITUTE(実質収支比率等に係る経年分析!I$49,"▲","-"))),ROUND(VALUE(SUBSTITUTE(実質収支比率等に係る経年分析!I$49,"▲","-")),2),NA())</f>
        <v>2.5099999999999998</v>
      </c>
      <c r="F21" s="174">
        <f>IF(ISNUMBER(VALUE(SUBSTITUTE(実質収支比率等に係る経年分析!J$49,"▲","-"))),ROUND(VALUE(SUBSTITUTE(実質収支比率等に係る経年分析!J$49,"▲","-")),2),NA())</f>
        <v>1.96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1.1499999999999999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1.43</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1691</v>
      </c>
      <c r="E42" s="176"/>
      <c r="F42" s="176"/>
      <c r="G42" s="176">
        <f>'実質公債費比率（分子）の構造'!L$52</f>
        <v>1486</v>
      </c>
      <c r="H42" s="176"/>
      <c r="I42" s="176"/>
      <c r="J42" s="176">
        <f>'実質公債費比率（分子）の構造'!M$52</f>
        <v>1480</v>
      </c>
      <c r="K42" s="176"/>
      <c r="L42" s="176"/>
      <c r="M42" s="176">
        <f>'実質公債費比率（分子）の構造'!N$52</f>
        <v>1428</v>
      </c>
      <c r="N42" s="176"/>
      <c r="O42" s="176"/>
      <c r="P42" s="176">
        <f>'実質公債費比率（分子）の構造'!O$52</f>
        <v>1422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457</v>
      </c>
      <c r="C46" s="176"/>
      <c r="D46" s="176"/>
      <c r="E46" s="176">
        <f>'実質公債費比率（分子）の構造'!L$48</f>
        <v>253</v>
      </c>
      <c r="F46" s="176"/>
      <c r="G46" s="176"/>
      <c r="H46" s="176">
        <f>'実質公債費比率（分子）の構造'!M$48</f>
        <v>249</v>
      </c>
      <c r="I46" s="176"/>
      <c r="J46" s="176"/>
      <c r="K46" s="176">
        <f>'実質公債費比率（分子）の構造'!N$48</f>
        <v>198</v>
      </c>
      <c r="L46" s="176"/>
      <c r="M46" s="176"/>
      <c r="N46" s="176">
        <f>'実質公債費比率（分子）の構造'!O$48</f>
        <v>205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1908</v>
      </c>
      <c r="C49" s="176"/>
      <c r="D49" s="176"/>
      <c r="E49" s="176">
        <f>'実質公債費比率（分子）の構造'!L$45</f>
        <v>1959</v>
      </c>
      <c r="F49" s="176"/>
      <c r="G49" s="176"/>
      <c r="H49" s="176">
        <f>'実質公債費比率（分子）の構造'!M$45</f>
        <v>2030</v>
      </c>
      <c r="I49" s="176"/>
      <c r="J49" s="176"/>
      <c r="K49" s="176">
        <f>'実質公債費比率（分子）の構造'!N$45</f>
        <v>2026</v>
      </c>
      <c r="L49" s="176"/>
      <c r="M49" s="176"/>
      <c r="N49" s="176">
        <f>'実質公債費比率（分子）の構造'!O$45</f>
        <v>2014</v>
      </c>
      <c r="O49" s="176"/>
      <c r="P49" s="176"/>
    </row>
    <row r="50" spans="1:16" x14ac:dyDescent="0.2">
      <c r="A50" s="176" t="s">
        <v>67</v>
      </c>
      <c r="B50" s="176" t="e">
        <f>NA()</f>
        <v>#N/A</v>
      </c>
      <c r="C50" s="176">
        <f>IF(ISNUMBER('実質公債費比率（分子）の構造'!K$53),'実質公債費比率（分子）の構造'!K$53,NA())</f>
        <v>674</v>
      </c>
      <c r="D50" s="176" t="e">
        <f>NA()</f>
        <v>#N/A</v>
      </c>
      <c r="E50" s="176" t="e">
        <f>NA()</f>
        <v>#N/A</v>
      </c>
      <c r="F50" s="176">
        <f>IF(ISNUMBER('実質公債費比率（分子）の構造'!L$53),'実質公債費比率（分子）の構造'!L$53,NA())</f>
        <v>726</v>
      </c>
      <c r="G50" s="176" t="e">
        <f>NA()</f>
        <v>#N/A</v>
      </c>
      <c r="H50" s="176" t="e">
        <f>NA()</f>
        <v>#N/A</v>
      </c>
      <c r="I50" s="176">
        <f>IF(ISNUMBER('実質公債費比率（分子）の構造'!M$53),'実質公債費比率（分子）の構造'!M$53,NA())</f>
        <v>799</v>
      </c>
      <c r="J50" s="176" t="e">
        <f>NA()</f>
        <v>#N/A</v>
      </c>
      <c r="K50" s="176" t="e">
        <f>NA()</f>
        <v>#N/A</v>
      </c>
      <c r="L50" s="176">
        <f>IF(ISNUMBER('実質公債費比率（分子）の構造'!N$53),'実質公債費比率（分子）の構造'!N$53,NA())</f>
        <v>796</v>
      </c>
      <c r="M50" s="176" t="e">
        <f>NA()</f>
        <v>#N/A</v>
      </c>
      <c r="N50" s="176" t="e">
        <f>NA()</f>
        <v>#N/A</v>
      </c>
      <c r="O50" s="176">
        <f>IF(ISNUMBER('実質公債費比率（分子）の構造'!O$53),'実質公債費比率（分子）の構造'!O$53,NA())</f>
        <v>797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14323</v>
      </c>
      <c r="E56" s="175"/>
      <c r="F56" s="175"/>
      <c r="G56" s="175">
        <f>'将来負担比率（分子）の構造'!J$52</f>
        <v>14256</v>
      </c>
      <c r="H56" s="175"/>
      <c r="I56" s="175"/>
      <c r="J56" s="175">
        <f>'将来負担比率（分子）の構造'!K$52</f>
        <v>14283</v>
      </c>
      <c r="K56" s="175"/>
      <c r="L56" s="175"/>
      <c r="M56" s="175">
        <f>'将来負担比率（分子）の構造'!L$52</f>
        <v>13909</v>
      </c>
      <c r="N56" s="175"/>
      <c r="O56" s="175"/>
      <c r="P56" s="175">
        <f>'将来負担比率（分子）の構造'!M$52</f>
        <v>13387</v>
      </c>
    </row>
    <row r="57" spans="1:16" x14ac:dyDescent="0.2">
      <c r="A57" s="175" t="s">
        <v>42</v>
      </c>
      <c r="B57" s="175"/>
      <c r="C57" s="175"/>
      <c r="D57" s="175">
        <f>'将来負担比率（分子）の構造'!I$51</f>
        <v>2668</v>
      </c>
      <c r="E57" s="175"/>
      <c r="F57" s="175"/>
      <c r="G57" s="175">
        <f>'将来負担比率（分子）の構造'!J$51</f>
        <v>2458</v>
      </c>
      <c r="H57" s="175"/>
      <c r="I57" s="175"/>
      <c r="J57" s="175">
        <f>'将来負担比率（分子）の構造'!K$51</f>
        <v>2288</v>
      </c>
      <c r="K57" s="175"/>
      <c r="L57" s="175"/>
      <c r="M57" s="175">
        <f>'将来負担比率（分子）の構造'!L$51</f>
        <v>2260</v>
      </c>
      <c r="N57" s="175"/>
      <c r="O57" s="175"/>
      <c r="P57" s="175">
        <f>'将来負担比率（分子）の構造'!M$51</f>
        <v>2231</v>
      </c>
    </row>
    <row r="58" spans="1:16" x14ac:dyDescent="0.2">
      <c r="A58" s="175" t="s">
        <v>41</v>
      </c>
      <c r="B58" s="175"/>
      <c r="C58" s="175"/>
      <c r="D58" s="175">
        <f>'将来負担比率（分子）の構造'!I$50</f>
        <v>3159</v>
      </c>
      <c r="E58" s="175"/>
      <c r="F58" s="175"/>
      <c r="G58" s="175">
        <f>'将来負担比率（分子）の構造'!J$50</f>
        <v>3663</v>
      </c>
      <c r="H58" s="175"/>
      <c r="I58" s="175"/>
      <c r="J58" s="175">
        <f>'将来負担比率（分子）の構造'!K$50</f>
        <v>5443</v>
      </c>
      <c r="K58" s="175"/>
      <c r="L58" s="175"/>
      <c r="M58" s="175">
        <f>'将来負担比率（分子）の構造'!L$50</f>
        <v>6342</v>
      </c>
      <c r="N58" s="175"/>
      <c r="O58" s="175"/>
      <c r="P58" s="175">
        <f>'将来負担比率（分子）の構造'!M$50</f>
        <v>7154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3537</v>
      </c>
      <c r="C62" s="175"/>
      <c r="D62" s="175"/>
      <c r="E62" s="175">
        <f>'将来負担比率（分子）の構造'!J$45</f>
        <v>3636</v>
      </c>
      <c r="F62" s="175"/>
      <c r="G62" s="175"/>
      <c r="H62" s="175">
        <f>'将来負担比率（分子）の構造'!K$45</f>
        <v>3664</v>
      </c>
      <c r="I62" s="175"/>
      <c r="J62" s="175"/>
      <c r="K62" s="175">
        <f>'将来負担比率（分子）の構造'!L$45</f>
        <v>3546</v>
      </c>
      <c r="L62" s="175"/>
      <c r="M62" s="175"/>
      <c r="N62" s="175">
        <f>'将来負担比率（分子）の構造'!M$45</f>
        <v>3523</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2074</v>
      </c>
      <c r="C64" s="175"/>
      <c r="D64" s="175"/>
      <c r="E64" s="175">
        <f>'将来負担比率（分子）の構造'!J$43</f>
        <v>1839</v>
      </c>
      <c r="F64" s="175"/>
      <c r="G64" s="175"/>
      <c r="H64" s="175">
        <f>'将来負担比率（分子）の構造'!K$43</f>
        <v>1729</v>
      </c>
      <c r="I64" s="175"/>
      <c r="J64" s="175"/>
      <c r="K64" s="175">
        <f>'将来負担比率（分子）の構造'!L$43</f>
        <v>1835</v>
      </c>
      <c r="L64" s="175"/>
      <c r="M64" s="175"/>
      <c r="N64" s="175">
        <f>'将来負担比率（分子）の構造'!M$43</f>
        <v>1928</v>
      </c>
      <c r="O64" s="175"/>
      <c r="P64" s="175"/>
    </row>
    <row r="65" spans="1:16" x14ac:dyDescent="0.2">
      <c r="A65" s="175" t="s">
        <v>32</v>
      </c>
      <c r="B65" s="175">
        <f>'将来負担比率（分子）の構造'!I$42</f>
        <v>640</v>
      </c>
      <c r="C65" s="175"/>
      <c r="D65" s="175"/>
      <c r="E65" s="175">
        <f>'将来負担比率（分子）の構造'!J$42</f>
        <v>640</v>
      </c>
      <c r="F65" s="175"/>
      <c r="G65" s="175"/>
      <c r="H65" s="175">
        <f>'将来負担比率（分子）の構造'!K$42</f>
        <v>640</v>
      </c>
      <c r="I65" s="175"/>
      <c r="J65" s="175"/>
      <c r="K65" s="175">
        <f>'将来負担比率（分子）の構造'!L$42</f>
        <v>640</v>
      </c>
      <c r="L65" s="175"/>
      <c r="M65" s="175"/>
      <c r="N65" s="175">
        <f>'将来負担比率（分子）の構造'!M$42</f>
        <v>640</v>
      </c>
      <c r="O65" s="175"/>
      <c r="P65" s="175"/>
    </row>
    <row r="66" spans="1:16" x14ac:dyDescent="0.2">
      <c r="A66" s="175" t="s">
        <v>31</v>
      </c>
      <c r="B66" s="175">
        <f>'将来負担比率（分子）の構造'!I$41</f>
        <v>18333</v>
      </c>
      <c r="C66" s="175"/>
      <c r="D66" s="175"/>
      <c r="E66" s="175">
        <f>'将来負担比率（分子）の構造'!J$41</f>
        <v>17718</v>
      </c>
      <c r="F66" s="175"/>
      <c r="G66" s="175"/>
      <c r="H66" s="175">
        <f>'将来負担比率（分子）の構造'!K$41</f>
        <v>17391</v>
      </c>
      <c r="I66" s="175"/>
      <c r="J66" s="175"/>
      <c r="K66" s="175">
        <f>'将来負担比率（分子）の構造'!L$41</f>
        <v>16422</v>
      </c>
      <c r="L66" s="175"/>
      <c r="M66" s="175"/>
      <c r="N66" s="175">
        <f>'将来負担比率（分子）の構造'!M$41</f>
        <v>15942</v>
      </c>
      <c r="O66" s="175"/>
      <c r="P66" s="175"/>
    </row>
    <row r="67" spans="1:16" x14ac:dyDescent="0.2">
      <c r="A67" s="175" t="s">
        <v>71</v>
      </c>
      <c r="B67" s="175" t="e">
        <f>NA()</f>
        <v>#N/A</v>
      </c>
      <c r="C67" s="175">
        <f>IF(ISNUMBER('将来負担比率（分子）の構造'!I$53), IF('将来負担比率（分子）の構造'!I$53 &lt; 0, 0, '将来負担比率（分子）の構造'!I$53), NA())</f>
        <v>4434</v>
      </c>
      <c r="D67" s="175" t="e">
        <f>NA()</f>
        <v>#N/A</v>
      </c>
      <c r="E67" s="175" t="e">
        <f>NA()</f>
        <v>#N/A</v>
      </c>
      <c r="F67" s="175">
        <f>IF(ISNUMBER('将来負担比率（分子）の構造'!J$53), IF('将来負担比率（分子）の構造'!J$53 &lt; 0, 0, '将来負担比率（分子）の構造'!J$53), NA())</f>
        <v>3456</v>
      </c>
      <c r="G67" s="175" t="e">
        <f>NA()</f>
        <v>#N/A</v>
      </c>
      <c r="H67" s="175" t="e">
        <f>NA()</f>
        <v>#N/A</v>
      </c>
      <c r="I67" s="175">
        <f>IF(ISNUMBER('将来負担比率（分子）の構造'!K$53), IF('将来負担比率（分子）の構造'!K$53 &lt; 0, 0, '将来負担比率（分子）の構造'!K$53), NA())</f>
        <v>1411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2371</v>
      </c>
      <c r="C72" s="179">
        <f>基金残高に係る経年分析!G55</f>
        <v>3038</v>
      </c>
      <c r="D72" s="179">
        <f>基金残高に係る経年分析!H55</f>
        <v>3865</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2154</v>
      </c>
      <c r="C74" s="179">
        <f>基金残高に係る経年分析!G57</f>
        <v>2293</v>
      </c>
      <c r="D74" s="179">
        <f>基金残高に係る経年分析!H57</f>
        <v>2277</v>
      </c>
    </row>
  </sheetData>
  <sheetProtection algorithmName="SHA-512" hashValue="Ym3qO9upd9cl4R4K5krEXpQKiaIwt1MRz6MF/yYruPWNrynry4ldOZkHTBBxCdoR4XDdBhESVQMy72FvIrXVcg==" saltValue="ZFs4MgDvDybqFOMjjlFW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2025-03-14T08:33:37Z</cp:lastPrinted>
  <dcterms:created xsi:type="dcterms:W3CDTF">2025-02-19T01:59:44Z</dcterms:created>
  <dcterms:modified xsi:type="dcterms:W3CDTF">2025-03-25T02:51:13Z</dcterms:modified>
  <cp:category/>
</cp:coreProperties>
</file>