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１回目\"/>
    </mc:Choice>
  </mc:AlternateContent>
  <bookViews>
    <workbookView xWindow="0" yWindow="0" windowWidth="11472" windowHeight="914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C36"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CO34" i="10" l="1"/>
  <c r="CO35" i="10" s="1"/>
  <c r="CO36" i="10" s="1"/>
  <c r="CO37" i="10" s="1"/>
  <c r="CO38" i="10" s="1"/>
</calcChain>
</file>

<file path=xl/sharedStrings.xml><?xml version="1.0" encoding="utf-8"?>
<sst xmlns="http://schemas.openxmlformats.org/spreadsheetml/2006/main" count="1116" uniqueCount="596">
  <si>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</si>
  <si>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</si>
  <si>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</si>
  <si>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</si>
  <si>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</si>
  <si>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</si>
  <si>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</si>
  <si>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</si>
  <si>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</si>
  <si>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</si>
  <si>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</si>
  <si>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</si>
  <si>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</si>
  <si>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</si>
  <si>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</si>
  <si>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</si>
  <si>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</si>
  <si>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</si>
  <si>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</si>
  <si>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</si>
  <si>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</si>
  <si>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</si>
  <si>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</si>
  <si>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</si>
  <si>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</si>
  <si>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</si>
  <si>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</si>
  <si>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</si>
  <si>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</si>
  <si>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</si>
  <si>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</si>
  <si>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</si>
  <si>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</si>
  <si>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</si>
  <si>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</si>
  <si>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</si>
  <si>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</si>
  <si>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</si>
  <si>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</si>
  <si>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</si>
  <si>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</si>
  <si>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</si>
  <si>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</si>
  <si>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</si>
  <si>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</si>
  <si>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</si>
  <si>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</si>
  <si>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</si>
  <si>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</si>
  <si>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</si>
  <si>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</si>
  <si>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</si>
  <si>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</si>
  <si>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</si>
  <si>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</si>
  <si>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</si>
  <si>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</si>
  <si>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</si>
  <si>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</si>
  <si>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</si>
  <si>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</si>
  <si>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</si>
  <si>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</si>
  <si>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</si>
  <si>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</si>
  <si>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</si>
  <si>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</si>
  <si>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</si>
  <si>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</si>
  <si>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</si>
  <si>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</si>
  <si>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</si>
  <si>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</si>
  <si>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</si>
  <si>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</si>
  <si>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</si>
  <si>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</si>
  <si>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</si>
  <si>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</si>
  <si>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</si>
  <si>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</si>
  <si>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</si>
  <si>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</si>
  <si>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</si>
  <si>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</si>
  <si>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</si>
  <si>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</si>
  <si>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</si>
  <si>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</si>
  <si>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</si>
  <si>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</si>
  <si>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</si>
  <si>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</si>
  <si>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</si>
  <si>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</si>
  <si>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</si>
  <si>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</si>
  <si>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</si>
  <si>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</si>
  <si>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</si>
  <si>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</si>
  <si>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</si>
  <si>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</si>
  <si>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</si>
  <si>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</si>
  <si>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</si>
  <si>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</si>
  <si>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</si>
  <si>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</si>
  <si>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</si>
  <si>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</si>
  <si>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</si>
  <si>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</si>
  <si>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</si>
  <si>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</si>
  <si>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</si>
  <si>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</si>
  <si>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</si>
  <si>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</si>
  <si>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</si>
  <si>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</si>
  <si>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</si>
  <si>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</si>
  <si>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</si>
  <si>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</si>
  <si>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</si>
  <si>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</si>
  <si>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</si>
  <si>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</si>
  <si>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</si>
  <si>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</si>
  <si>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</si>
  <si>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</si>
  <si>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</si>
  <si>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</si>
  <si>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</si>
  <si>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</si>
  <si>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</si>
  <si>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</si>
  <si>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</si>
  <si>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</si>
  <si>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</si>
  <si>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</si>
  <si>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</si>
  <si>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</si>
  <si>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</si>
  <si>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</si>
  <si>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</si>
  <si>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</si>
  <si>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</si>
  <si>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</si>
  <si>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</si>
  <si>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</si>
  <si>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</si>
  <si>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</si>
  <si>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</si>
  <si>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</si>
  <si>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</si>
  <si>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</si>
  <si>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</si>
  <si>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</si>
  <si>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</si>
  <si>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</si>
  <si>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</si>
  <si>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</si>
  <si>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</si>
  <si>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</si>
  <si>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</si>
  <si>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</si>
  <si>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</si>
  <si>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</si>
  <si>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</si>
  <si>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</si>
  <si>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</si>
  <si>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</si>
  <si>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</si>
  <si>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</si>
  <si>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</si>
  <si>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</si>
  <si>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</si>
  <si>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</si>
  <si>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</si>
  <si>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</si>
  <si>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</si>
  <si>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</si>
  <si>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</si>
  <si>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</si>
  <si>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</si>
  <si>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</si>
  <si>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</si>
  <si>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</si>
  <si>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</si>
  <si>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</si>
  <si>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</si>
  <si>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</si>
  <si>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</si>
  <si>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</si>
  <si>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</si>
  <si>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</si>
  <si>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</si>
  <si>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</si>
  <si>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</si>
  <si>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</si>
  <si>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</si>
  <si>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</si>
  <si>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</si>
  <si>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</si>
  <si>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</si>
  <si>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</si>
  <si>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</si>
  <si>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</si>
  <si>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</si>
  <si>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</si>
  <si>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</si>
  <si>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</si>
  <si>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神奈川県逗子市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</si>
  <si>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</si>
  <si>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</si>
  <si>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</si>
  <si>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</si>
  <si>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</si>
  <si>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</si>
  <si>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</si>
  <si>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</si>
  <si>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</si>
  <si>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</si>
  <si>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</si>
  <si>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</si>
  <si>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</si>
  <si>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</si>
  <si>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</si>
  <si>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</si>
  <si>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</si>
  <si>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</si>
  <si>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</si>
  <si>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</si>
  <si>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</si>
  <si>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</si>
  <si>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</si>
  <si>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</si>
  <si>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</si>
  <si>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</si>
  <si>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</si>
  <si>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</si>
  <si>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</si>
  <si>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</si>
  <si>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</si>
  <si>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</si>
  <si>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</si>
  <si>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</si>
  <si>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</si>
  <si>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</si>
  <si>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</si>
  <si>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</si>
  <si>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</si>
  <si>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</si>
  <si>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</si>
  <si>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</si>
  <si>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</si>
  <si>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</si>
  <si>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</si>
  <si>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</si>
  <si>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</si>
  <si>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</si>
  <si>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</si>
  <si>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</si>
  <si>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</si>
  <si>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</si>
  <si>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</si>
  <si>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</si>
  <si>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</si>
  <si>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</si>
  <si>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</si>
  <si>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</si>
  <si>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</si>
  <si>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</si>
  <si>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</si>
  <si>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</si>
  <si>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</si>
  <si>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</si>
  <si>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</si>
  <si>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</si>
  <si>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</si>
  <si>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</si>
  <si>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</si>
  <si>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</si>
  <si>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</si>
  <si>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</si>
  <si>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</si>
  <si>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</si>
  <si>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</si>
  <si>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</si>
  <si>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</si>
  <si>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</si>
  <si>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</si>
  <si>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</si>
  <si>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</si>
  <si>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</si>
  <si>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</si>
  <si>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</si>
  <si>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</si>
  <si>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</si>
  <si>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</si>
  <si>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</si>
  <si>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</si>
  <si>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</si>
  <si>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</si>
  <si>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</si>
  <si>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</si>
  <si>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</si>
  <si>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</si>
  <si>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</si>
  <si>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</si>
  <si>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</si>
  <si>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</si>
  <si>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</si>
  <si>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</si>
  <si>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</si>
  <si>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</si>
  <si>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</si>
  <si>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</si>
  <si>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</si>
  <si>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</si>
  <si>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</si>
  <si>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</si>
  <si>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</si>
  <si>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</si>
  <si>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</si>
  <si>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</si>
  <si>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</si>
  <si>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</si>
  <si>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</si>
  <si>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</si>
  <si>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</si>
  <si>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</si>
  <si>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</si>
  <si>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</si>
  <si>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</si>
  <si>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</si>
  <si>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</si>
  <si>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</si>
  <si>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</si>
  <si>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</si>
  <si>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</si>
  <si>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</si>
  <si>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</si>
  <si>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</si>
  <si>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</si>
  <si>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</si>
  <si>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</si>
  <si>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</si>
  <si>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</si>
  <si>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</si>
  <si>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</si>
  <si>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</si>
  <si>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</si>
  <si>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</si>
  <si>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</si>
  <si>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</si>
  <si>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</si>
  <si>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</si>
  <si>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</si>
  <si>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</si>
  <si>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</si>
  <si>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</si>
  <si>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</si>
  <si>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</si>
  <si>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</si>
  <si>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</si>
  <si>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神奈川県逗子市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</si>
  <si>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</si>
  <si>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</si>
  <si>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</si>
  <si>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</si>
  <si>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</si>
  <si>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</si>
  <si>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</si>
  <si>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</si>
  <si>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</si>
  <si>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</si>
  <si>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</si>
  <si>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</si>
  <si>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</si>
  <si>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</si>
  <si>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</si>
  <si>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</si>
  <si>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</si>
  <si>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</si>
  <si>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</si>
  <si>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</si>
  <si>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</si>
  <si>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</si>
  <si>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</si>
  <si>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</si>
  <si>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</si>
  <si>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</si>
  <si>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</si>
  <si>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</si>
  <si>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</si>
  <si>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</si>
  <si>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</si>
  <si>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</si>
  <si>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</si>
  <si>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</si>
  <si>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</si>
  <si>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</si>
  <si>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</si>
  <si>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</si>
  <si>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</si>
  <si>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</si>
  <si>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</si>
  <si>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</si>
  <si>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</si>
  <si>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</si>
  <si>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</si>
  <si>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</si>
  <si>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</si>
  <si>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</si>
  <si>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</si>
  <si>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</si>
  <si>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</si>
  <si>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</si>
  <si>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</si>
  <si>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</si>
  <si>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</si>
  <si>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</si>
  <si>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</si>
  <si>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</si>
  <si>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</si>
  <si>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</si>
  <si>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</si>
  <si>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</si>
  <si>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</si>
  <si>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</si>
  <si>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</si>
  <si>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</si>
  <si>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</si>
  <si>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</si>
  <si>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</si>
  <si>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</si>
  <si>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</si>
  <si>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</si>
  <si>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</si>
  <si>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</si>
  <si>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</si>
  <si>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</si>
  <si>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</si>
  <si>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</si>
  <si>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</si>
  <si>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</si>
  <si>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</si>
  <si>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</si>
  <si>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</si>
  <si>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</si>
  <si>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</si>
  <si>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</si>
  <si>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</si>
  <si>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</si>
  <si>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</si>
  <si>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</si>
  <si>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</si>
  <si>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</si>
  <si>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</si>
  <si>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</si>
  <si>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</si>
  <si>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</si>
  <si>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</si>
  <si>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</si>
  <si>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</si>
  <si>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</si>
  <si>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</si>
  <si>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</si>
  <si>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</si>
  <si>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</si>
  <si>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</si>
  <si>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</si>
  <si>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</si>
  <si>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</si>
  <si>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</si>
  <si>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</si>
  <si>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</si>
  <si>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</si>
  <si>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</si>
  <si>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</si>
  <si>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</si>
  <si>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</si>
  <si>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</si>
  <si>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</si>
  <si>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</si>
  <si>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</si>
  <si>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</si>
  <si>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</si>
  <si>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</si>
  <si>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</si>
  <si>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</si>
  <si>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</si>
  <si>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</si>
  <si>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</si>
  <si>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</si>
  <si>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</si>
  <si>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</si>
  <si>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</si>
  <si>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</si>
  <si>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</si>
  <si>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</si>
  <si>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</si>
  <si>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</si>
  <si>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</si>
  <si>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</si>
  <si>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</si>
  <si>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</si>
  <si>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</si>
  <si>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</si>
  <si>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</si>
  <si>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</si>
  <si>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</si>
  <si>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</si>
  <si>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</si>
  <si>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</si>
  <si>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</si>
  <si>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</si>
  <si>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</si>
  <si>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</si>
  <si>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</si>
  <si>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</si>
  <si>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</si>
  <si>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</si>
  <si>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</si>
  <si>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</si>
  <si>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</si>
  <si>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</si>
  <si>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</si>
  <si>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</si>
  <si>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</si>
  <si>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</si>
  <si>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</si>
  <si>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</si>
  <si>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</si>
  <si>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</si>
  <si>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</si>
  <si>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</si>
  <si>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</si>
  <si>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</si>
  <si>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</si>
  <si>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</si>
  <si>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</si>
  <si>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</si>
  <si>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</si>
  <si>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</si>
  <si>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</si>
  <si>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</si>
  <si>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</si>
  <si>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</si>
  <si>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</si>
  <si>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</si>
  <si>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</si>
  <si>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</si>
  <si>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</si>
  <si>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</si>
  <si>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</si>
  <si>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</si>
  <si>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</si>
  <si>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</si>
  <si>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</si>
  <si>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</si>
  <si>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</si>
  <si>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</si>
  <si>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介護保険事業特別会計</t>
  </si>
  <si>
    <t>国民健康保険事業特別会計</t>
  </si>
  <si>
    <t>後期高齢者医療事業特別会計</t>
  </si>
  <si>
    <t>その他会計（赤字）</t>
  </si>
  <si>
    <t>その他会計（黒字）</t>
  </si>
  <si>
    <t>H28末</t>
    <phoneticPr fontId="5"/>
  </si>
  <si>
    <t>H29末</t>
    <phoneticPr fontId="5"/>
  </si>
  <si>
    <t>H30末</t>
    <phoneticPr fontId="5"/>
  </si>
  <si>
    <t>R01末</t>
    <phoneticPr fontId="5"/>
  </si>
  <si>
    <t>R02末</t>
    <phoneticPr fontId="5"/>
  </si>
  <si>
    <t>公共公益施設整備基金</t>
    <phoneticPr fontId="5"/>
  </si>
  <si>
    <t>みんなで乗り越える新型コロナウイルス感染症対策基金</t>
    <phoneticPr fontId="5"/>
  </si>
  <si>
    <t>ふるさと基金</t>
    <phoneticPr fontId="5"/>
  </si>
  <si>
    <t>特定防衛施設周辺整備基金</t>
    <phoneticPr fontId="5"/>
  </si>
  <si>
    <t>みどり基金</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</si>
  <si>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</si>
  <si>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12"/>
  </si>
  <si>
    <t>神奈川県後期高齢者医療広域連合（事業会計）</t>
    <rPh sb="16" eb="18">
      <t>ジギョウ</t>
    </rPh>
    <phoneticPr fontId="12"/>
  </si>
  <si>
    <t>-</t>
    <phoneticPr fontId="2"/>
  </si>
  <si>
    <t>（株）パブリックサービス</t>
    <rPh sb="1" eb="2">
      <t>カブ</t>
    </rPh>
    <phoneticPr fontId="12"/>
  </si>
  <si>
    <t>逗子市土地開発公社</t>
    <rPh sb="0" eb="3">
      <t>ズシシ</t>
    </rPh>
    <rPh sb="3" eb="5">
      <t>トチ</t>
    </rPh>
    <rPh sb="5" eb="7">
      <t>カイハツ</t>
    </rPh>
    <rPh sb="7" eb="9">
      <t>コウシャ</t>
    </rPh>
    <phoneticPr fontId="12"/>
  </si>
  <si>
    <t>（財）逗葉地域医療センター</t>
    <rPh sb="1" eb="2">
      <t>ザイ</t>
    </rPh>
    <rPh sb="3" eb="5">
      <t>ズヨウ</t>
    </rPh>
    <rPh sb="5" eb="7">
      <t>チイキ</t>
    </rPh>
    <rPh sb="7" eb="9">
      <t>イリョウ</t>
    </rPh>
    <phoneticPr fontId="12"/>
  </si>
  <si>
    <t>（公財）かながわ海岸美化財団</t>
    <rPh sb="1" eb="2">
      <t>コウ</t>
    </rPh>
    <rPh sb="2" eb="3">
      <t>ザイ</t>
    </rPh>
    <rPh sb="8" eb="12">
      <t>カイガンビカ</t>
    </rPh>
    <rPh sb="12" eb="14">
      <t>ザイダン</t>
    </rPh>
    <phoneticPr fontId="12"/>
  </si>
  <si>
    <t>〇</t>
  </si>
  <si>
    <t>-</t>
    <phoneticPr fontId="2"/>
  </si>
  <si>
    <t>-</t>
    <phoneticPr fontId="2"/>
  </si>
  <si>
    <t>-</t>
    <phoneticPr fontId="2"/>
  </si>
  <si>
    <t>（公財）かながわ健康財団</t>
    <rPh sb="1" eb="2">
      <t>コウ</t>
    </rPh>
    <rPh sb="2" eb="3">
      <t>ザイ</t>
    </rPh>
    <rPh sb="8" eb="10">
      <t>ケンコウ</t>
    </rPh>
    <rPh sb="10" eb="12">
      <t>ザイダン</t>
    </rPh>
    <phoneticPr fontId="1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</si>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</sst>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0BF-4A78-BA49-3F3F0CD1A0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25748</c:v>
                </c:pt>
                <c:pt idx="1">
                  <c:v>18270</c:v>
                </c:pt>
                <c:pt idx="2">
                  <c:v>4698</c:v>
                </c:pt>
                <c:pt idx="3">
                  <c:v>16271</c:v>
                </c:pt>
                <c:pt idx="4">
                  <c:v>21314</c:v>
                </c:pt>
              </c:numCache>
            </c:numRef>
          </c:val>
          <c:smooth val="0"/>
          <c:extLst>
            <c:ext xmlns:c16="http://schemas.microsoft.com/office/drawing/2014/chart" uri="{C3380CC4-5D6E-409C-BE32-E72D297353CC}">
              <c16:uniqueId val="{00000001-A0BF-4A78-BA49-3F3F0CD1A0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6.78</c:v>
                </c:pt>
                <c:pt idx="1">
                  <c:v>8.99</c:v>
                </c:pt>
                <c:pt idx="2">
                  <c:v>10.54</c:v>
                </c:pt>
                <c:pt idx="3">
                  <c:v>13.08</c:v>
                </c:pt>
                <c:pt idx="4">
                  <c:v>17.53</c:v>
                </c:pt>
              </c:numCache>
            </c:numRef>
          </c:val>
          <c:extLst>
            <c:ext xmlns:c16="http://schemas.microsoft.com/office/drawing/2014/chart" uri="{C3380CC4-5D6E-409C-BE32-E72D297353CC}">
              <c16:uniqueId val="{00000000-2EBB-43DA-850B-D61EAFD670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4.26</c:v>
                </c:pt>
                <c:pt idx="1">
                  <c:v>9.91</c:v>
                </c:pt>
                <c:pt idx="2">
                  <c:v>12.89</c:v>
                </c:pt>
                <c:pt idx="3">
                  <c:v>15.41</c:v>
                </c:pt>
                <c:pt idx="4">
                  <c:v>17.88</c:v>
                </c:pt>
              </c:numCache>
            </c:numRef>
          </c:val>
          <c:extLst>
            <c:ext xmlns:c16="http://schemas.microsoft.com/office/drawing/2014/chart" uri="{C3380CC4-5D6E-409C-BE32-E72D297353CC}">
              <c16:uniqueId val="{00000001-2EBB-43DA-850B-D61EAFD670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0.69</c:v>
                </c:pt>
                <c:pt idx="1">
                  <c:v>8.0399999999999991</c:v>
                </c:pt>
                <c:pt idx="2">
                  <c:v>4.67</c:v>
                </c:pt>
                <c:pt idx="3">
                  <c:v>5.61</c:v>
                </c:pt>
                <c:pt idx="4">
                  <c:v>8.57</c:v>
                </c:pt>
              </c:numCache>
            </c:numRef>
          </c:val>
          <c:smooth val="0"/>
          <c:extLst>
            <c:ext xmlns:c16="http://schemas.microsoft.com/office/drawing/2014/chart" uri="{C3380CC4-5D6E-409C-BE32-E72D297353CC}">
              <c16:uniqueId val="{00000002-2EBB-43DA-850B-D61EAFD670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0.24</c:v>
                </c:pt>
                <c:pt idx="4">
                  <c:v>0</c:v>
                </c:pt>
                <c:pt idx="5">
                  <c:v>0</c:v>
                </c:pt>
                <c:pt idx="6">
                  <c:v>0</c:v>
                </c:pt>
                <c:pt idx="7">
                  <c:v>0</c:v>
                </c:pt>
                <c:pt idx="8">
                  <c:v>0</c:v>
                </c:pt>
                <c:pt idx="9">
                  <c:v>0</c:v>
                </c:pt>
              </c:numCache>
            </c:numRef>
          </c:val>
          <c:extLst>
            <c:ext xmlns:c16="http://schemas.microsoft.com/office/drawing/2014/chart" uri="{C3380CC4-5D6E-409C-BE32-E72D297353CC}">
              <c16:uniqueId val="{00000000-6014-4C8B-AA2D-52B6CFA777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14-4C8B-AA2D-52B6CFA777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14-4C8B-AA2D-52B6CFA777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14-4C8B-AA2D-52B6CFA7775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014-4C8B-AA2D-52B6CFA7775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0.31</c:v>
                </c:pt>
                <c:pt idx="4">
                  <c:v>#N/A</c:v>
                </c:pt>
                <c:pt idx="5">
                  <c:v>0.31</c:v>
                </c:pt>
                <c:pt idx="6">
                  <c:v>#N/A</c:v>
                </c:pt>
                <c:pt idx="7">
                  <c:v>0.46</c:v>
                </c:pt>
                <c:pt idx="8">
                  <c:v>#N/A</c:v>
                </c:pt>
                <c:pt idx="9">
                  <c:v>0.28000000000000003</c:v>
                </c:pt>
              </c:numCache>
            </c:numRef>
          </c:val>
          <c:extLst>
            <c:ext xmlns:c16="http://schemas.microsoft.com/office/drawing/2014/chart" uri="{C3380CC4-5D6E-409C-BE32-E72D297353CC}">
              <c16:uniqueId val="{00000005-6014-4C8B-AA2D-52B6CFA7775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1.96</c:v>
                </c:pt>
                <c:pt idx="2">
                  <c:v>#N/A</c:v>
                </c:pt>
                <c:pt idx="3">
                  <c:v>0.15</c:v>
                </c:pt>
                <c:pt idx="4">
                  <c:v>#N/A</c:v>
                </c:pt>
                <c:pt idx="5">
                  <c:v>0.16</c:v>
                </c:pt>
                <c:pt idx="6">
                  <c:v>#N/A</c:v>
                </c:pt>
                <c:pt idx="7">
                  <c:v>1.21</c:v>
                </c:pt>
                <c:pt idx="8">
                  <c:v>#N/A</c:v>
                </c:pt>
                <c:pt idx="9">
                  <c:v>1.45</c:v>
                </c:pt>
              </c:numCache>
            </c:numRef>
          </c:val>
          <c:extLst>
            <c:ext xmlns:c16="http://schemas.microsoft.com/office/drawing/2014/chart" uri="{C3380CC4-5D6E-409C-BE32-E72D297353CC}">
              <c16:uniqueId val="{00000006-6014-4C8B-AA2D-52B6CFA7775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5.05</c:v>
                </c:pt>
                <c:pt idx="2">
                  <c:v>#N/A</c:v>
                </c:pt>
                <c:pt idx="3">
                  <c:v>2.91</c:v>
                </c:pt>
                <c:pt idx="4">
                  <c:v>#N/A</c:v>
                </c:pt>
                <c:pt idx="5">
                  <c:v>2.97</c:v>
                </c:pt>
                <c:pt idx="6">
                  <c:v>#N/A</c:v>
                </c:pt>
                <c:pt idx="7">
                  <c:v>4.04</c:v>
                </c:pt>
                <c:pt idx="8">
                  <c:v>#N/A</c:v>
                </c:pt>
                <c:pt idx="9">
                  <c:v>1.92</c:v>
                </c:pt>
              </c:numCache>
            </c:numRef>
          </c:val>
          <c:extLst>
            <c:ext xmlns:c16="http://schemas.microsoft.com/office/drawing/2014/chart" uri="{C3380CC4-5D6E-409C-BE32-E72D297353CC}">
              <c16:uniqueId val="{00000007-6014-4C8B-AA2D-52B6CFA7775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0.11</c:v>
                </c:pt>
                <c:pt idx="6">
                  <c:v>#N/A</c:v>
                </c:pt>
                <c:pt idx="7">
                  <c:v>1.22</c:v>
                </c:pt>
                <c:pt idx="8">
                  <c:v>#N/A</c:v>
                </c:pt>
                <c:pt idx="9">
                  <c:v>2.39</c:v>
                </c:pt>
              </c:numCache>
            </c:numRef>
          </c:val>
          <c:extLst>
            <c:ext xmlns:c16="http://schemas.microsoft.com/office/drawing/2014/chart" uri="{C3380CC4-5D6E-409C-BE32-E72D297353CC}">
              <c16:uniqueId val="{00000008-6014-4C8B-AA2D-52B6CFA777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6.77</c:v>
                </c:pt>
                <c:pt idx="2">
                  <c:v>#N/A</c:v>
                </c:pt>
                <c:pt idx="3">
                  <c:v>8.98</c:v>
                </c:pt>
                <c:pt idx="4">
                  <c:v>#N/A</c:v>
                </c:pt>
                <c:pt idx="5">
                  <c:v>10.54</c:v>
                </c:pt>
                <c:pt idx="6">
                  <c:v>#N/A</c:v>
                </c:pt>
                <c:pt idx="7">
                  <c:v>13.07</c:v>
                </c:pt>
                <c:pt idx="8">
                  <c:v>#N/A</c:v>
                </c:pt>
                <c:pt idx="9">
                  <c:v>17.52</c:v>
                </c:pt>
              </c:numCache>
            </c:numRef>
          </c:val>
          <c:extLst>
            <c:ext xmlns:c16="http://schemas.microsoft.com/office/drawing/2014/chart" uri="{C3380CC4-5D6E-409C-BE32-E72D297353CC}">
              <c16:uniqueId val="{00000009-6014-4C8B-AA2D-52B6CFA777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1529</c:v>
                </c:pt>
                <c:pt idx="5">
                  <c:v>1535</c:v>
                </c:pt>
                <c:pt idx="8">
                  <c:v>1691</c:v>
                </c:pt>
                <c:pt idx="11">
                  <c:v>1486</c:v>
                </c:pt>
                <c:pt idx="14">
                  <c:v>1480</c:v>
                </c:pt>
              </c:numCache>
            </c:numRef>
          </c:val>
          <c:extLst>
            <c:ext xmlns:c16="http://schemas.microsoft.com/office/drawing/2014/chart" uri="{C3380CC4-5D6E-409C-BE32-E72D297353CC}">
              <c16:uniqueId val="{00000000-CE20-44D3-BBE5-416BC9EA0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20-44D3-BBE5-416BC9EA0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20-44D3-BBE5-416BC9EA0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20-44D3-BBE5-416BC9EA0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309</c:v>
                </c:pt>
                <c:pt idx="3">
                  <c:v>295</c:v>
                </c:pt>
                <c:pt idx="6">
                  <c:v>457</c:v>
                </c:pt>
                <c:pt idx="9">
                  <c:v>253</c:v>
                </c:pt>
                <c:pt idx="12">
                  <c:v>249</c:v>
                </c:pt>
              </c:numCache>
            </c:numRef>
          </c:val>
          <c:extLst>
            <c:ext xmlns:c16="http://schemas.microsoft.com/office/drawing/2014/chart" uri="{C3380CC4-5D6E-409C-BE32-E72D297353CC}">
              <c16:uniqueId val="{00000004-CE20-44D3-BBE5-416BC9EA0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20-44D3-BBE5-416BC9EA0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20-44D3-BBE5-416BC9EA0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1868</c:v>
                </c:pt>
                <c:pt idx="3">
                  <c:v>1855</c:v>
                </c:pt>
                <c:pt idx="6">
                  <c:v>1908</c:v>
                </c:pt>
                <c:pt idx="9">
                  <c:v>1959</c:v>
                </c:pt>
                <c:pt idx="12">
                  <c:v>2030</c:v>
                </c:pt>
              </c:numCache>
            </c:numRef>
          </c:val>
          <c:extLst>
            <c:ext xmlns:c16="http://schemas.microsoft.com/office/drawing/2014/chart" uri="{C3380CC4-5D6E-409C-BE32-E72D297353CC}">
              <c16:uniqueId val="{00000007-CE20-44D3-BBE5-416BC9EA03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648</c:v>
                </c:pt>
                <c:pt idx="2">
                  <c:v>#N/A</c:v>
                </c:pt>
                <c:pt idx="3">
                  <c:v>#N/A</c:v>
                </c:pt>
                <c:pt idx="4">
                  <c:v>615</c:v>
                </c:pt>
                <c:pt idx="5">
                  <c:v>#N/A</c:v>
                </c:pt>
                <c:pt idx="6">
                  <c:v>#N/A</c:v>
                </c:pt>
                <c:pt idx="7">
                  <c:v>674</c:v>
                </c:pt>
                <c:pt idx="8">
                  <c:v>#N/A</c:v>
                </c:pt>
                <c:pt idx="9">
                  <c:v>#N/A</c:v>
                </c:pt>
                <c:pt idx="10">
                  <c:v>726</c:v>
                </c:pt>
                <c:pt idx="11">
                  <c:v>#N/A</c:v>
                </c:pt>
                <c:pt idx="12">
                  <c:v>#N/A</c:v>
                </c:pt>
                <c:pt idx="13">
                  <c:v>799</c:v>
                </c:pt>
                <c:pt idx="14">
                  <c:v>#N/A</c:v>
                </c:pt>
              </c:numCache>
            </c:numRef>
          </c:val>
          <c:smooth val="0"/>
          <c:extLst>
            <c:ext xmlns:c16="http://schemas.microsoft.com/office/drawing/2014/chart" uri="{C3380CC4-5D6E-409C-BE32-E72D297353CC}">
              <c16:uniqueId val="{00000008-CE20-44D3-BBE5-416BC9EA03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14655</c:v>
                </c:pt>
                <c:pt idx="5">
                  <c:v>14532</c:v>
                </c:pt>
                <c:pt idx="8">
                  <c:v>14323</c:v>
                </c:pt>
                <c:pt idx="11">
                  <c:v>14256</c:v>
                </c:pt>
                <c:pt idx="14">
                  <c:v>14283</c:v>
                </c:pt>
              </c:numCache>
            </c:numRef>
          </c:val>
          <c:extLst>
            <c:ext xmlns:c16="http://schemas.microsoft.com/office/drawing/2014/chart" uri="{C3380CC4-5D6E-409C-BE32-E72D297353CC}">
              <c16:uniqueId val="{00000000-37AC-425A-BEAC-7F9D498A8B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2607</c:v>
                </c:pt>
                <c:pt idx="5">
                  <c:v>2480</c:v>
                </c:pt>
                <c:pt idx="8">
                  <c:v>2668</c:v>
                </c:pt>
                <c:pt idx="11">
                  <c:v>2458</c:v>
                </c:pt>
                <c:pt idx="14">
                  <c:v>2288</c:v>
                </c:pt>
              </c:numCache>
            </c:numRef>
          </c:val>
          <c:extLst>
            <c:ext xmlns:c16="http://schemas.microsoft.com/office/drawing/2014/chart" uri="{C3380CC4-5D6E-409C-BE32-E72D297353CC}">
              <c16:uniqueId val="{00000001-37AC-425A-BEAC-7F9D498A8B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1493</c:v>
                </c:pt>
                <c:pt idx="5">
                  <c:v>2621</c:v>
                </c:pt>
                <c:pt idx="8">
                  <c:v>3159</c:v>
                </c:pt>
                <c:pt idx="11">
                  <c:v>3663</c:v>
                </c:pt>
                <c:pt idx="14">
                  <c:v>5443</c:v>
                </c:pt>
              </c:numCache>
            </c:numRef>
          </c:val>
          <c:extLst>
            <c:ext xmlns:c16="http://schemas.microsoft.com/office/drawing/2014/chart" uri="{C3380CC4-5D6E-409C-BE32-E72D297353CC}">
              <c16:uniqueId val="{00000002-37AC-425A-BEAC-7F9D498A8B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AC-425A-BEAC-7F9D498A8B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AC-425A-BEAC-7F9D498A8B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C-425A-BEAC-7F9D498A8B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3561</c:v>
                </c:pt>
                <c:pt idx="3">
                  <c:v>3718</c:v>
                </c:pt>
                <c:pt idx="6">
                  <c:v>3537</c:v>
                </c:pt>
                <c:pt idx="9">
                  <c:v>3636</c:v>
                </c:pt>
                <c:pt idx="12">
                  <c:v>3664</c:v>
                </c:pt>
              </c:numCache>
            </c:numRef>
          </c:val>
          <c:extLst>
            <c:ext xmlns:c16="http://schemas.microsoft.com/office/drawing/2014/chart" uri="{C3380CC4-5D6E-409C-BE32-E72D297353CC}">
              <c16:uniqueId val="{00000006-37AC-425A-BEAC-7F9D498A8B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AC-425A-BEAC-7F9D498A8B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2230</c:v>
                </c:pt>
                <c:pt idx="3">
                  <c:v>1961</c:v>
                </c:pt>
                <c:pt idx="6">
                  <c:v>2074</c:v>
                </c:pt>
                <c:pt idx="9">
                  <c:v>1839</c:v>
                </c:pt>
                <c:pt idx="12">
                  <c:v>1729</c:v>
                </c:pt>
              </c:numCache>
            </c:numRef>
          </c:val>
          <c:extLst>
            <c:ext xmlns:c16="http://schemas.microsoft.com/office/drawing/2014/chart" uri="{C3380CC4-5D6E-409C-BE32-E72D297353CC}">
              <c16:uniqueId val="{00000008-37AC-425A-BEAC-7F9D498A8B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818</c:v>
                </c:pt>
                <c:pt idx="3">
                  <c:v>640</c:v>
                </c:pt>
                <c:pt idx="6">
                  <c:v>640</c:v>
                </c:pt>
                <c:pt idx="9">
                  <c:v>640</c:v>
                </c:pt>
                <c:pt idx="12">
                  <c:v>640</c:v>
                </c:pt>
              </c:numCache>
            </c:numRef>
          </c:val>
          <c:extLst>
            <c:ext xmlns:c16="http://schemas.microsoft.com/office/drawing/2014/chart" uri="{C3380CC4-5D6E-409C-BE32-E72D297353CC}">
              <c16:uniqueId val="{00000009-37AC-425A-BEAC-7F9D498A8B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19387</c:v>
                </c:pt>
                <c:pt idx="3">
                  <c:v>19162</c:v>
                </c:pt>
                <c:pt idx="6">
                  <c:v>18333</c:v>
                </c:pt>
                <c:pt idx="9">
                  <c:v>17718</c:v>
                </c:pt>
                <c:pt idx="12">
                  <c:v>17391</c:v>
                </c:pt>
              </c:numCache>
            </c:numRef>
          </c:val>
          <c:extLst>
            <c:ext xmlns:c16="http://schemas.microsoft.com/office/drawing/2014/chart" uri="{C3380CC4-5D6E-409C-BE32-E72D297353CC}">
              <c16:uniqueId val="{0000000A-37AC-425A-BEAC-7F9D498A8B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7241</c:v>
                </c:pt>
                <c:pt idx="2">
                  <c:v>#N/A</c:v>
                </c:pt>
                <c:pt idx="3">
                  <c:v>#N/A</c:v>
                </c:pt>
                <c:pt idx="4">
                  <c:v>5848</c:v>
                </c:pt>
                <c:pt idx="5">
                  <c:v>#N/A</c:v>
                </c:pt>
                <c:pt idx="6">
                  <c:v>#N/A</c:v>
                </c:pt>
                <c:pt idx="7">
                  <c:v>4434</c:v>
                </c:pt>
                <c:pt idx="8">
                  <c:v>#N/A</c:v>
                </c:pt>
                <c:pt idx="9">
                  <c:v>#N/A</c:v>
                </c:pt>
                <c:pt idx="10">
                  <c:v>3456</c:v>
                </c:pt>
                <c:pt idx="11">
                  <c:v>#N/A</c:v>
                </c:pt>
                <c:pt idx="12">
                  <c:v>#N/A</c:v>
                </c:pt>
                <c:pt idx="13">
                  <c:v>1411</c:v>
                </c:pt>
                <c:pt idx="14">
                  <c:v>#N/A</c:v>
                </c:pt>
              </c:numCache>
            </c:numRef>
          </c:val>
          <c:smooth val="0"/>
          <c:extLst>
            <c:ext xmlns:c16="http://schemas.microsoft.com/office/drawing/2014/chart" uri="{C3380CC4-5D6E-409C-BE32-E72D297353CC}">
              <c16:uniqueId val="{0000000B-37AC-425A-BEAC-7F9D498A8B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1572</c:v>
                </c:pt>
                <c:pt idx="1">
                  <c:v>1925</c:v>
                </c:pt>
                <c:pt idx="2">
                  <c:v>2371</c:v>
                </c:pt>
              </c:numCache>
            </c:numRef>
          </c:val>
          <c:extLst>
            <c:ext xmlns:c16="http://schemas.microsoft.com/office/drawing/2014/chart" uri="{C3380CC4-5D6E-409C-BE32-E72D297353CC}">
              <c16:uniqueId val="{00000000-D403-47A4-8A7E-C3D475C603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403-47A4-8A7E-C3D475C603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600</c:v>
                </c:pt>
                <c:pt idx="1">
                  <c:v>960</c:v>
                </c:pt>
                <c:pt idx="2">
                  <c:v>2154</c:v>
                </c:pt>
              </c:numCache>
            </c:numRef>
          </c:val>
          <c:extLst>
            <c:ext xmlns:c16="http://schemas.microsoft.com/office/drawing/2014/chart" uri="{C3380CC4-5D6E-409C-BE32-E72D297353CC}">
              <c16:uniqueId val="{00000002-D403-47A4-8A7E-C3D475C603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元利償還金等は、令和元年度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臨時財政対策債や用地購入に係る一般単独事業債の償還開始などにより増加し</a:t>
          </a:r>
          <a:r>
            <a:rPr kumimoji="1" lang="ja-JP" altLang="en-US" sz="1100">
              <a:solidFill>
                <a:schemeClr val="dk1"/>
              </a:solidFill>
              <a:effectLst/>
              <a:latin typeface="+mn-lt"/>
              <a:ea typeface="+mn-ea"/>
              <a:cs typeface="+mn-cs"/>
            </a:rPr>
            <a:t>た。令和３年度は</a:t>
          </a:r>
          <a:r>
            <a:rPr kumimoji="1" lang="ja-JP" altLang="ja-JP" sz="1100">
              <a:solidFill>
                <a:schemeClr val="dk1"/>
              </a:solidFill>
              <a:effectLst/>
              <a:latin typeface="+mn-lt"/>
              <a:ea typeface="+mn-ea"/>
              <a:cs typeface="+mn-cs"/>
            </a:rPr>
            <a:t>公営企業債の元利償還金に対する繰入金が減少した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臨時財政対策債や</a:t>
          </a:r>
          <a:r>
            <a:rPr kumimoji="1" lang="ja-JP" altLang="en-US" sz="1100">
              <a:solidFill>
                <a:schemeClr val="dk1"/>
              </a:solidFill>
              <a:effectLst/>
              <a:latin typeface="+mn-lt"/>
              <a:ea typeface="+mn-ea"/>
              <a:cs typeface="+mn-cs"/>
            </a:rPr>
            <a:t>神武寺トンネル改良工事、市営住宅整備事業等の大規模な建設事業の償還開始により、元利償還金が増となり元利償還金等も増となった。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算入公債費等は令和２年度は下水道費の算入額が減少したこで下がり、令和３年度は横ばいで推移している。</a:t>
          </a:r>
        </a:p>
        <a:p>
          <a:r>
            <a:rPr kumimoji="1" lang="ja-JP" altLang="ja-JP" sz="1100">
              <a:solidFill>
                <a:schemeClr val="dk1"/>
              </a:solidFill>
              <a:effectLst/>
              <a:latin typeface="+mn-lt"/>
              <a:ea typeface="+mn-ea"/>
              <a:cs typeface="+mn-cs"/>
            </a:rPr>
            <a:t>　今後は公共施設の老朽化対策による市債発行額の増加などにより、元利償還金の増加が見込まれるが、引き続き計画的な地方債の発行等により適正な実質公債費比率の水準の維持に努める。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減債基金は設置していない。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a:t>
          </a:r>
          <a:r>
            <a:rPr kumimoji="1" lang="ja-JP" altLang="en-US" sz="1100">
              <a:solidFill>
                <a:schemeClr val="dk1"/>
              </a:solidFill>
              <a:effectLst/>
              <a:latin typeface="+mn-lt"/>
              <a:ea typeface="+mn-ea"/>
              <a:cs typeface="+mn-cs"/>
            </a:rPr>
            <a:t>降</a:t>
          </a:r>
          <a:r>
            <a:rPr kumimoji="1" lang="ja-JP" altLang="ja-JP" sz="1100">
              <a:solidFill>
                <a:schemeClr val="dk1"/>
              </a:solidFill>
              <a:effectLst/>
              <a:latin typeface="+mn-lt"/>
              <a:ea typeface="+mn-ea"/>
              <a:cs typeface="+mn-cs"/>
            </a:rPr>
            <a:t>は大型の整備事業等が</a:t>
          </a:r>
          <a:r>
            <a:rPr kumimoji="1" lang="ja-JP" altLang="en-US" sz="1100">
              <a:solidFill>
                <a:schemeClr val="dk1"/>
              </a:solidFill>
              <a:effectLst/>
              <a:latin typeface="+mn-lt"/>
              <a:ea typeface="+mn-ea"/>
              <a:cs typeface="+mn-cs"/>
            </a:rPr>
            <a:t>なく、</a:t>
          </a:r>
          <a:r>
            <a:rPr kumimoji="1" lang="ja-JP" altLang="ja-JP" sz="1100">
              <a:solidFill>
                <a:schemeClr val="dk1"/>
              </a:solidFill>
              <a:effectLst/>
              <a:latin typeface="+mn-lt"/>
              <a:ea typeface="+mn-ea"/>
              <a:cs typeface="+mn-cs"/>
            </a:rPr>
            <a:t>地方債発行額が償還額に比べ少なかったために減少した。</a:t>
          </a:r>
          <a:endParaRPr lang="ja-JP" altLang="ja-JP" sz="1400">
            <a:effectLst/>
          </a:endParaRPr>
        </a:p>
        <a:p>
          <a:r>
            <a:rPr kumimoji="1" lang="ja-JP" altLang="ja-JP" sz="1100">
              <a:solidFill>
                <a:schemeClr val="dk1"/>
              </a:solidFill>
              <a:effectLst/>
              <a:latin typeface="+mn-lt"/>
              <a:ea typeface="+mn-ea"/>
              <a:cs typeface="+mn-cs"/>
            </a:rPr>
            <a:t>　公営企業債繰入見込額は、下水道整備事業に係る償還額が減りつつあり、減少傾向にあるが、今後は老朽化した施設等の整備に伴い増加が見込まれる。</a:t>
          </a:r>
          <a:endParaRPr lang="ja-JP" altLang="ja-JP" sz="1400">
            <a:effectLst/>
          </a:endParaRPr>
        </a:p>
        <a:p>
          <a:r>
            <a:rPr kumimoji="1" lang="ja-JP" altLang="ja-JP" sz="1100">
              <a:solidFill>
                <a:schemeClr val="dk1"/>
              </a:solidFill>
              <a:effectLst/>
              <a:latin typeface="+mn-lt"/>
              <a:ea typeface="+mn-ea"/>
              <a:cs typeface="+mn-cs"/>
            </a:rPr>
            <a:t>　充当可能基金額は、平成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年にかけて、財政調整基金の増加や</a:t>
          </a:r>
          <a:r>
            <a:rPr kumimoji="1" lang="ja-JP" altLang="en-US" sz="1100">
              <a:solidFill>
                <a:schemeClr val="dk1"/>
              </a:solidFill>
              <a:effectLst/>
              <a:latin typeface="+mn-lt"/>
              <a:ea typeface="+mn-ea"/>
              <a:cs typeface="+mn-cs"/>
            </a:rPr>
            <a:t>公共公益施設整備に係る基金の</a:t>
          </a:r>
          <a:r>
            <a:rPr kumimoji="1" lang="ja-JP" altLang="ja-JP" sz="1100">
              <a:solidFill>
                <a:schemeClr val="dk1"/>
              </a:solidFill>
              <a:effectLst/>
              <a:latin typeface="+mn-lt"/>
              <a:ea typeface="+mn-ea"/>
              <a:cs typeface="+mn-cs"/>
            </a:rPr>
            <a:t>増加等により大きく増加した。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以降は、老朽化の進む公共施設の改修・更新に伴い地方債残高の増加が見込まれ、比率の上昇が予想されるが、計画的な地方債の発行等により将来負担額の水準の維持に努め、分子の増加を防ぐことにより、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神奈川県逗子市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その他特定目的基金、財政調整基金ともに増加した為、基金全体も増加している。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効率的な財政運営を継続し、財政調整基金の取崩しは年度間の財源の不均衡に対応するために適切な額の取崩しを行う。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公共公益施設整備基金：道路、公園、排水施設、教育施設その他の公共公益施設の整備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みんなで乗り越える新型コロナウイルス感染症対策基金：令和２年度に設置、新型コロナウイルス感染症対策に係る経費を使途としている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ふるさと基金：魅力的なまちづくりの推進に資するため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項目の使途を設けている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特定防衛施設周辺整備基金：池子の森自然公園の管理運営に係る事業及び高齢者センターの設備更新に係る事業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附金の増により、基金の残高が増加しているほか、令和２年度はみんなで乗り越える新型コロナウイルス感染症対策基金を設置したことにより、大幅に増加した。令和３年度は今後の公共施設の老朽化対策のため、公共公益施設整備基金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千円積立を実施したことにより、更に増加した。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寄附金を財源としているものについては、使途を明確にし、寄附者にとってわかりやすいよう努める。国庫補助金等を財源としているものについては、各計画に基づき適切に管理していく。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年度までは財政調整基金の取崩に依存する財政運営が続いていたが平成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対策プログラムにより、安定的な財政運営に向けた大幅な経常支出の見直しを実施し、取崩し額の減少、積立額の増加が図られた。令和元年度は退職者の増による退職手当額の増等に対応するため、取崩額が増加したが、積立額がそれを上回り、残高が大きく増加した。令和２年度は新たに設立したみんなで乗り越える新型コロナウイルス感染症対策基金の積立金の財源として、取崩しを行ったことなどにより取崩額が増加となったが、積立額が取崩額を上回ったことから、残高が増加した。令和３年度は財源調整の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千円減少し、積立額がそれを上回る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千円だったため、残高が増加した。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今後も安定的な財政運営を行える財政規模を維持するほか、財政調整基金の取崩しは年度間の財源の不均衡に対応するために適切な額の取崩しを行う。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新型コロナウイルス感染症の影響により、</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及び法人市民税が減少したことで</a:t>
          </a:r>
          <a:r>
            <a:rPr kumimoji="1" lang="ja-JP" altLang="ja-JP" sz="1100">
              <a:solidFill>
                <a:schemeClr val="dk1"/>
              </a:solidFill>
              <a:effectLst/>
              <a:latin typeface="+mn-lt"/>
              <a:ea typeface="+mn-ea"/>
              <a:cs typeface="+mn-cs"/>
            </a:rPr>
            <a:t>基準財政収入額が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。また、個別</a:t>
          </a:r>
          <a:r>
            <a:rPr kumimoji="1" lang="ja-JP" altLang="ja-JP" sz="1100">
              <a:solidFill>
                <a:schemeClr val="dk1"/>
              </a:solidFill>
              <a:effectLst/>
              <a:latin typeface="+mn-lt"/>
              <a:ea typeface="+mn-ea"/>
              <a:cs typeface="+mn-cs"/>
            </a:rPr>
            <a:t>算定経費（社会福祉費、地域社会再生事業費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のほか、交付税再算定における臨時財政対策債償還基金費が追加され、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したことで</a:t>
          </a:r>
          <a:r>
            <a:rPr kumimoji="1" lang="ja-JP" altLang="ja-JP" sz="1100">
              <a:solidFill>
                <a:schemeClr val="dk1"/>
              </a:solidFill>
              <a:effectLst/>
              <a:latin typeface="+mn-lt"/>
              <a:ea typeface="+mn-ea"/>
              <a:cs typeface="+mn-cs"/>
            </a:rPr>
            <a:t>単年度で減少し、３カ年平均も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人口減少に伴う住民税等の減少や、</a:t>
          </a:r>
          <a:r>
            <a:rPr kumimoji="1" lang="ja-JP" altLang="ja-JP" sz="1100">
              <a:solidFill>
                <a:schemeClr val="dk1"/>
              </a:solidFill>
              <a:effectLst/>
              <a:latin typeface="+mn-lt"/>
              <a:ea typeface="+mn-ea"/>
              <a:cs typeface="+mn-cs"/>
            </a:rPr>
            <a:t>社会福祉費等が増加することが見込まれるため、厳しい状況が続くものと考えられる。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退職手当の増による人件費の増加、介護保険事業への繰出金の増等といった経常支出が増えたため増加に転じたが、令和２年度は消費税率引き上げの影響による地方消費税交付金の増や、地方交付税の増などにより経常一般財源が増加したことに加え、退職手当の減による人件費の減少、介護保険事業への繰出金の減等といった経常経費の減少により減少した。</a:t>
          </a:r>
          <a:r>
            <a:rPr kumimoji="1" lang="ja-JP" altLang="en-US" sz="1100">
              <a:solidFill>
                <a:schemeClr val="dk1"/>
              </a:solidFill>
              <a:effectLst/>
              <a:latin typeface="+mn-lt"/>
              <a:ea typeface="+mn-ea"/>
              <a:cs typeface="+mn-cs"/>
            </a:rPr>
            <a:t>令和３年度は、主に地方交付税における再算定による追加交付があったことでさらに減少に転じた。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3956"/>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63246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9073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63246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5695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5695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退職者の増により</a:t>
          </a:r>
          <a:r>
            <a:rPr kumimoji="1" lang="ja-JP" altLang="ja-JP" sz="1100">
              <a:solidFill>
                <a:schemeClr val="dk1"/>
              </a:solidFill>
              <a:effectLst/>
              <a:latin typeface="+mn-lt"/>
              <a:ea typeface="+mn-ea"/>
              <a:cs typeface="+mn-cs"/>
            </a:rPr>
            <a:t>退職手当</a:t>
          </a:r>
          <a:r>
            <a:rPr kumimoji="1" lang="ja-JP" altLang="en-US" sz="1100">
              <a:solidFill>
                <a:schemeClr val="dk1"/>
              </a:solidFill>
              <a:effectLst/>
              <a:latin typeface="+mn-lt"/>
              <a:ea typeface="+mn-ea"/>
              <a:cs typeface="+mn-cs"/>
            </a:rPr>
            <a:t>も増加したことで</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物件費についても新型コロナワクチン接種に係る委託料の増等</a:t>
          </a:r>
          <a:r>
            <a:rPr kumimoji="1" lang="ja-JP" altLang="ja-JP" sz="1100">
              <a:solidFill>
                <a:schemeClr val="dk1"/>
              </a:solidFill>
              <a:effectLst/>
              <a:latin typeface="+mn-lt"/>
              <a:ea typeface="+mn-ea"/>
              <a:cs typeface="+mn-cs"/>
            </a:rPr>
            <a:t>により物件費が大幅に増加したことで、人口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人当たり人件費・物件費等の決算額は増加した。</a:t>
          </a:r>
          <a:endParaRPr lang="ja-JP" altLang="ja-JP" sz="1400">
            <a:effectLst/>
          </a:endParaRPr>
        </a:p>
        <a:p>
          <a:r>
            <a:rPr kumimoji="1" lang="ja-JP" altLang="ja-JP" sz="1100">
              <a:solidFill>
                <a:schemeClr val="dk1"/>
              </a:solidFill>
              <a:effectLst/>
              <a:latin typeface="+mn-lt"/>
              <a:ea typeface="+mn-ea"/>
              <a:cs typeface="+mn-cs"/>
            </a:rPr>
            <a:t>　人口１人当たり決算額が類似団体平均を上回っているのは、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30890</xdr:rowOff>
    </xdr:from>
    <xdr:to>
      <xdr:col>23</xdr:col>
      <xdr:colOff>133350</xdr:colOff>
      <xdr:row>83</xdr:row>
      <xdr:rowOff>169636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1240"/>
          <a:ext cx="8382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79702</xdr:rowOff>
    </xdr:from>
    <xdr:to>
      <xdr:col>19</xdr:col>
      <xdr:colOff>133350</xdr:colOff>
      <xdr:row>83</xdr:row>
      <xdr:rowOff>30890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8602"/>
          <a:ext cx="889000" cy="1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38026</xdr:rowOff>
    </xdr:from>
    <xdr:to>
      <xdr:col>15</xdr:col>
      <xdr:colOff>82550</xdr:colOff>
      <xdr:row>82</xdr:row>
      <xdr:rowOff>79702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6926"/>
          <a:ext cx="889000" cy="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38026</xdr:rowOff>
    </xdr:from>
    <xdr:to>
      <xdr:col>11</xdr:col>
      <xdr:colOff>31750</xdr:colOff>
      <xdr:row>82</xdr:row>
      <xdr:rowOff>124054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96926"/>
          <a:ext cx="889000" cy="8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118836</xdr:rowOff>
    </xdr:from>
    <xdr:to>
      <xdr:col>23</xdr:col>
      <xdr:colOff>184150</xdr:colOff>
      <xdr:row>84</xdr:row>
      <xdr:rowOff>48986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90913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151540</xdr:rowOff>
    </xdr:from>
    <xdr:to>
      <xdr:col>19</xdr:col>
      <xdr:colOff>184150</xdr:colOff>
      <xdr:row>83</xdr:row>
      <xdr:rowOff>81690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66467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9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28902</xdr:rowOff>
    </xdr:from>
    <xdr:to>
      <xdr:col>15</xdr:col>
      <xdr:colOff>133350</xdr:colOff>
      <xdr:row>82</xdr:row>
      <xdr:rowOff>130502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115279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7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158676</xdr:rowOff>
    </xdr:from>
    <xdr:to>
      <xdr:col>11</xdr:col>
      <xdr:colOff>82550</xdr:colOff>
      <xdr:row>82</xdr:row>
      <xdr:rowOff>88826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73603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73254</xdr:rowOff>
    </xdr:from>
    <xdr:to>
      <xdr:col>7</xdr:col>
      <xdr:colOff>31750</xdr:colOff>
      <xdr:row>83</xdr:row>
      <xdr:rowOff>3404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159631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職員構成の変動により、４年連続で１００を下回った。今後も近隣他市の状況等を勘案しながら、給与の適正化に努めていく。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9117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136979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46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に比べ、高くなっているのは、ごみ収集・処理、消防、その他施設運営等を直営、単独で行ってきたことによるものであるが、ごみ収集・処理の民間委託推進、会計年度任用職員の活用や指定管理者制度への移行等によ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38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115358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109326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537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131445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677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130827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144903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単年度比率は、元利償還金の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年度借入</a:t>
          </a:r>
          <a:r>
            <a:rPr kumimoji="1" lang="ja-JP" altLang="ja-JP" sz="1100">
              <a:solidFill>
                <a:schemeClr val="dk1"/>
              </a:solidFill>
              <a:effectLst/>
              <a:latin typeface="+mn-lt"/>
              <a:ea typeface="+mn-ea"/>
              <a:cs typeface="+mn-cs"/>
            </a:rPr>
            <a:t>の用地購入に係る一般単独事業債の償還開始などによる増加が、普通交付税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の増加による標準財政規模の増加を上回っため、</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ポイント増加し、３ヵ年平均も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60113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654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52070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地方債の借入額よりも元利償還金額が大きいことによる</a:t>
          </a:r>
          <a:r>
            <a:rPr kumimoji="1" lang="ja-JP" altLang="ja-JP" sz="1100">
              <a:solidFill>
                <a:schemeClr val="dk1"/>
              </a:solidFill>
              <a:effectLst/>
              <a:latin typeface="+mn-lt"/>
              <a:ea typeface="+mn-ea"/>
              <a:cs typeface="+mn-cs"/>
            </a:rPr>
            <a:t>一般会計地方債現在高の減少や、財政調整基金残高</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の増加による充当可能基金の増、普通交付税の増により、</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年度以降は市債残高の減少や基金残高の増加により、将来負担比率の減少が続いているが、今後は老朽化の進む公共施設の改修・更新に伴い地方債残高の増加が見込まれるため、比率の上昇が予想される。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127212</xdr:rowOff>
    </xdr:from>
    <xdr:to>
      <xdr:col>81</xdr:col>
      <xdr:colOff>44450</xdr:colOff>
      <xdr:row>16</xdr:row>
      <xdr:rowOff>37677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27512"/>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167710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80877"/>
          <a:ext cx="889000" cy="1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167710</xdr:rowOff>
    </xdr:from>
    <xdr:to>
      <xdr:col>72</xdr:col>
      <xdr:colOff>203200</xdr:colOff>
      <xdr:row>18</xdr:row>
      <xdr:rowOff>3104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10910"/>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3104</xdr:rowOff>
    </xdr:from>
    <xdr:to>
      <xdr:col>68</xdr:col>
      <xdr:colOff>152400</xdr:colOff>
      <xdr:row>19</xdr:row>
      <xdr:rowOff>17992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89204"/>
          <a:ext cx="8890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76412</xdr:rowOff>
    </xdr:from>
    <xdr:to>
      <xdr:col>81</xdr:col>
      <xdr:colOff>95250</xdr:colOff>
      <xdr:row>15</xdr:row>
      <xdr:rowOff>6562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48489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116910</xdr:rowOff>
    </xdr:from>
    <xdr:to>
      <xdr:col>73</xdr:col>
      <xdr:colOff>44450</xdr:colOff>
      <xdr:row>17</xdr:row>
      <xdr:rowOff>47060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31837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123754</xdr:rowOff>
    </xdr:from>
    <xdr:to>
      <xdr:col>68</xdr:col>
      <xdr:colOff>203200</xdr:colOff>
      <xdr:row>18</xdr:row>
      <xdr:rowOff>53904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38681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138642</xdr:rowOff>
    </xdr:from>
    <xdr:to>
      <xdr:col>64</xdr:col>
      <xdr:colOff>152400</xdr:colOff>
      <xdr:row>19</xdr:row>
      <xdr:rowOff>68792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53569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152399</xdr:colOff>
      <xdr:row>26</xdr:row>
      <xdr:rowOff>38098</xdr:rowOff>
    </xdr:from>
    <xdr:ext cx="9099176" cy="538843"/>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40228" y="4283527"/>
          <a:ext cx="9099176" cy="538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a:t>
          </a:r>
          <a:r>
            <a:rPr kumimoji="1" lang="ja-JP" altLang="en-US" sz="1000">
              <a:solidFill>
                <a:sysClr val="windowText" lastClr="000000"/>
              </a:solidFill>
              <a:latin typeface="+mn-ea"/>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地域手当の支給率が他団体に比べ高く設定されていること、ごみ収集・処理、消防等を単独直営で行ってきたことが人件費の占める割合が高い要因である。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技能労務職員の退職不補充、民間委託の推進により人件費の比率は下降傾向にあ</a:t>
          </a:r>
          <a:r>
            <a:rPr kumimoji="1" lang="ja-JP" altLang="en-US" sz="1100">
              <a:solidFill>
                <a:schemeClr val="dk1"/>
              </a:solidFill>
              <a:effectLst/>
              <a:latin typeface="+mn-lt"/>
              <a:ea typeface="+mn-ea"/>
              <a:cs typeface="+mn-cs"/>
            </a:rPr>
            <a:t>る。令和３年度は退職者数が増加に転じたことで人件費は増加したが、経常一般財源にあたる普通交付税の増加により、人件費の比率が下がった。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5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119380</xdr:rowOff>
    </xdr:from>
    <xdr:to>
      <xdr:col>19</xdr:col>
      <xdr:colOff>187325</xdr:colOff>
      <xdr:row>41</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773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8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42</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383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68580</xdr:rowOff>
    </xdr:from>
    <xdr:to>
      <xdr:col>20</xdr:col>
      <xdr:colOff>38100</xdr:colOff>
      <xdr:row>40</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110490</xdr:rowOff>
    </xdr:from>
    <xdr:to>
      <xdr:col>15</xdr:col>
      <xdr:colOff>149225</xdr:colOff>
      <xdr:row>42</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129540</xdr:rowOff>
    </xdr:from>
    <xdr:to>
      <xdr:col>11</xdr:col>
      <xdr:colOff>60325</xdr:colOff>
      <xdr:row>41</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42</xdr:row>
      <xdr:rowOff>15240</xdr:rowOff>
    </xdr:from>
    <xdr:to>
      <xdr:col>6</xdr:col>
      <xdr:colOff>171450</xdr:colOff>
      <xdr:row>42</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令和元年度はじんかい収集事業の委託料の増加などにより比率が上昇し、令和２年度もＰＣＢの処理に係る経費や容器包装プラスチックの広域処理の開始等により上昇した。</a:t>
          </a:r>
          <a:r>
            <a:rPr kumimoji="1" lang="ja-JP" altLang="en-US" sz="1100">
              <a:solidFill>
                <a:schemeClr val="dk1"/>
              </a:solidFill>
              <a:effectLst/>
              <a:latin typeface="+mn-lt"/>
              <a:ea typeface="+mn-ea"/>
              <a:cs typeface="+mn-cs"/>
            </a:rPr>
            <a:t>令和３年度は小学校給食及び保育園給食の調理を委託したこと等により物件費は増加したが、経常一般財源にあたる普通交付税の増加により、比率は低下した。</a:t>
          </a:r>
          <a:r>
            <a:rPr kumimoji="1" lang="ja-JP" altLang="ja-JP" sz="1100">
              <a:solidFill>
                <a:schemeClr val="dk1"/>
              </a:solidFill>
              <a:effectLst/>
              <a:latin typeface="+mn-lt"/>
              <a:ea typeface="+mn-ea"/>
              <a:cs typeface="+mn-cs"/>
            </a:rPr>
            <a:t>今後も直営で行っていた業務の委託化を進めているため上昇傾向となる可能性があるが、コスト削減に取り組んでいく。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9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年度以降比率は上昇の傾向にあったが、</a:t>
          </a:r>
          <a:r>
            <a:rPr kumimoji="1" lang="ja-JP" altLang="en-US" sz="1100">
              <a:solidFill>
                <a:schemeClr val="dk1"/>
              </a:solidFill>
              <a:effectLst/>
              <a:latin typeface="+mn-lt"/>
              <a:ea typeface="+mn-ea"/>
              <a:cs typeface="+mn-cs"/>
            </a:rPr>
            <a:t>令和３年度は市内に小規模保育事業所が新築されたことに伴う子どものための教育保育負担金の補助対象となる児童数の増加等により国庫負担金が増加し、一般財源等充当する扶助費が減ったため低下した。</a:t>
          </a:r>
          <a:r>
            <a:rPr kumimoji="1" lang="ja-JP" altLang="ja-JP" sz="1100">
              <a:solidFill>
                <a:schemeClr val="dk1"/>
              </a:solidFill>
              <a:effectLst/>
              <a:latin typeface="+mn-lt"/>
              <a:ea typeface="+mn-ea"/>
              <a:cs typeface="+mn-cs"/>
            </a:rPr>
            <a:t>類似団体平均を下回って推移しているが、本市は高齢化率が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％を超えていることから、</a:t>
          </a:r>
          <a:r>
            <a:rPr kumimoji="1" lang="ja-JP" altLang="en-US" sz="1100">
              <a:solidFill>
                <a:schemeClr val="dk1"/>
              </a:solidFill>
              <a:effectLst/>
              <a:latin typeface="+mn-lt"/>
              <a:ea typeface="+mn-ea"/>
              <a:cs typeface="+mn-cs"/>
            </a:rPr>
            <a:t>将来的には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していくことが</a:t>
          </a:r>
          <a:r>
            <a:rPr kumimoji="1" lang="ja-JP" altLang="ja-JP" sz="1100">
              <a:solidFill>
                <a:schemeClr val="dk1"/>
              </a:solidFill>
              <a:effectLst/>
              <a:latin typeface="+mn-lt"/>
              <a:ea typeface="+mn-ea"/>
              <a:cs typeface="+mn-cs"/>
            </a:rPr>
            <a:t>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853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129722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　</a:t>
          </a:r>
          <a:r>
            <a:rPr kumimoji="1" lang="ja-JP" altLang="ja-JP" sz="1050" b="0">
              <a:solidFill>
                <a:schemeClr val="dk1"/>
              </a:solidFill>
              <a:effectLst/>
              <a:latin typeface="+mn-lt"/>
              <a:ea typeface="+mn-ea"/>
              <a:cs typeface="+mn-cs"/>
            </a:rPr>
            <a:t>その他に係る経常収支比率の主な要因は繰出金であるが、令和元年度は</a:t>
          </a:r>
          <a:r>
            <a:rPr kumimoji="1" lang="ja-JP" altLang="ja-JP" sz="1050">
              <a:solidFill>
                <a:schemeClr val="dk1"/>
              </a:solidFill>
              <a:effectLst/>
              <a:latin typeface="+mn-lt"/>
              <a:ea typeface="+mn-ea"/>
              <a:cs typeface="+mn-cs"/>
            </a:rPr>
            <a:t>下水道事業が法適用企業に移行し、下水道事業会計繰出金が繰出金に計上されなくなったことで</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し、令和２年度は介護保険事業特別会計繰出金の減少によりさらに</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した。</a:t>
          </a:r>
          <a:r>
            <a:rPr kumimoji="1" lang="ja-JP" altLang="en-US" sz="1050">
              <a:solidFill>
                <a:schemeClr val="dk1"/>
              </a:solidFill>
              <a:effectLst/>
              <a:latin typeface="+mn-lt"/>
              <a:ea typeface="+mn-ea"/>
              <a:cs typeface="+mn-cs"/>
            </a:rPr>
            <a:t>令和３年度は介護保険事業会計繰出金において、令和３年度が第８期高齢者保健福祉計画の初年度であることから計画値の見直しを実施し、令和２年度分の介護給付費の清算をしたことで介護給付費繰出金が大きく減少し、比率が低下した。</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377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0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2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107950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直営・単独事業が多く、一部事務組合負担金等の割合が極端に低いため、類似団体平均を大きく下回っている。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令和元年度は下水道事業が法適用企業に移行し、下水道事業会計繰出金が補助費に計上されたことで比率が上昇し、令和２年度も下水道事業会計操出金が増加したことで上昇した。</a:t>
          </a:r>
          <a:r>
            <a:rPr kumimoji="1" lang="ja-JP" altLang="en-US" sz="1100">
              <a:solidFill>
                <a:schemeClr val="dk1"/>
              </a:solidFill>
              <a:effectLst/>
              <a:latin typeface="+mn-lt"/>
              <a:ea typeface="+mn-ea"/>
              <a:cs typeface="+mn-cs"/>
            </a:rPr>
            <a:t>令和３年度は新たな大規模整備がなくなったことで下水道事業会計繰出金が減少したほか、経常一般財源にあたる普通交付税が増加したことで下降に転じた。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28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465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44704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46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137922</xdr:rowOff>
    </xdr:from>
    <xdr:to>
      <xdr:col>69</xdr:col>
      <xdr:colOff>142875</xdr:colOff>
      <xdr:row>34</xdr:row>
      <xdr:rowOff>68072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78249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年度借入の用地購入に係る一般単独事業債の償還開始などにより</a:t>
          </a:r>
          <a:r>
            <a:rPr kumimoji="1" lang="ja-JP" altLang="en-US" sz="1100">
              <a:solidFill>
                <a:schemeClr val="dk1"/>
              </a:solidFill>
              <a:effectLst/>
              <a:latin typeface="+mn-lt"/>
              <a:ea typeface="+mn-ea"/>
              <a:cs typeface="+mn-cs"/>
            </a:rPr>
            <a:t>公債費が増加したが、経常一般財源にあたる普通交付税の増加により</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は低下</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今後は市営住宅整備事業債の償還開始や公共施設の老朽化対策による市債発行額の増加などにより、元利償還金等の増加が見込まれるが、償還と借入のバランスに留意し比率が下降するように努めていく。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3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54611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年度は地方消費税交付金、地方交付税といった経常一般財源が増加し、</a:t>
          </a:r>
          <a:r>
            <a:rPr kumimoji="1" lang="ja-JP" altLang="en-US" sz="1100">
              <a:solidFill>
                <a:schemeClr val="dk1"/>
              </a:solidFill>
              <a:effectLst/>
              <a:latin typeface="+mn-lt"/>
              <a:ea typeface="+mn-ea"/>
              <a:cs typeface="+mn-cs"/>
            </a:rPr>
            <a:t>下水道事業及び</a:t>
          </a:r>
          <a:r>
            <a:rPr kumimoji="1" lang="ja-JP" altLang="ja-JP" sz="1100">
              <a:solidFill>
                <a:schemeClr val="dk1"/>
              </a:solidFill>
              <a:effectLst/>
              <a:latin typeface="+mn-lt"/>
              <a:ea typeface="+mn-ea"/>
              <a:cs typeface="+mn-cs"/>
            </a:rPr>
            <a:t>介護保険事業への繰出金の減少等で、経常経費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減少したため比率が</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よりも下回った。</a:t>
          </a:r>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今後については少子高齢化の進展により人口や収入が減少する一方で、扶助費等の経常的な支出がさらに増加していくこと</a:t>
          </a:r>
          <a:r>
            <a:rPr lang="ja-JP" altLang="en-US" sz="1100">
              <a:solidFill>
                <a:schemeClr val="dk1"/>
              </a:solidFill>
              <a:effectLst/>
              <a:latin typeface="+mn-lt"/>
              <a:ea typeface="+mn-ea"/>
              <a:cs typeface="+mn-cs"/>
            </a:rPr>
            <a:t>が予想され</a:t>
          </a:r>
          <a:r>
            <a:rPr lang="ja-JP" altLang="ja-JP" sz="1100">
              <a:solidFill>
                <a:schemeClr val="dk1"/>
              </a:solidFill>
              <a:effectLst/>
              <a:latin typeface="+mn-lt"/>
              <a:ea typeface="+mn-ea"/>
              <a:cs typeface="+mn-cs"/>
            </a:rPr>
            <a:t>るため、事務事業の見直しや効率化に努め</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93192"/>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178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04087"/>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88137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0408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105681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91964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46005</xdr:rowOff>
    </xdr:from>
    <xdr:to>
      <xdr:col>29</xdr:col>
      <xdr:colOff>127000</xdr:colOff>
      <xdr:row>17</xdr:row>
      <xdr:rowOff>51997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8280"/>
          <a:ext cx="647700" cy="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51997</xdr:rowOff>
    </xdr:from>
    <xdr:to>
      <xdr:col>26</xdr:col>
      <xdr:colOff>50800</xdr:colOff>
      <xdr:row>17</xdr:row>
      <xdr:rowOff>94190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4272"/>
          <a:ext cx="6985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94190</xdr:rowOff>
    </xdr:from>
    <xdr:to>
      <xdr:col>22</xdr:col>
      <xdr:colOff>114300</xdr:colOff>
      <xdr:row>17</xdr:row>
      <xdr:rowOff>106225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6465"/>
          <a:ext cx="698500" cy="1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17250</xdr:rowOff>
    </xdr:from>
    <xdr:to>
      <xdr:col>18</xdr:col>
      <xdr:colOff>177800</xdr:colOff>
      <xdr:row>17</xdr:row>
      <xdr:rowOff>106225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9525"/>
          <a:ext cx="698500" cy="8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166655</xdr:rowOff>
    </xdr:from>
    <xdr:to>
      <xdr:col>29</xdr:col>
      <xdr:colOff>177800</xdr:colOff>
      <xdr:row>17</xdr:row>
      <xdr:rowOff>96805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1197</xdr:rowOff>
    </xdr:from>
    <xdr:to>
      <xdr:col>26</xdr:col>
      <xdr:colOff>101600</xdr:colOff>
      <xdr:row>17</xdr:row>
      <xdr:rowOff>102797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43390</xdr:rowOff>
    </xdr:from>
    <xdr:to>
      <xdr:col>22</xdr:col>
      <xdr:colOff>165100</xdr:colOff>
      <xdr:row>17</xdr:row>
      <xdr:rowOff>144990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155167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55425</xdr:rowOff>
    </xdr:from>
    <xdr:to>
      <xdr:col>19</xdr:col>
      <xdr:colOff>38100</xdr:colOff>
      <xdr:row>17</xdr:row>
      <xdr:rowOff>157025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167202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137900</xdr:rowOff>
    </xdr:from>
    <xdr:to>
      <xdr:col>15</xdr:col>
      <xdr:colOff>101600</xdr:colOff>
      <xdr:row>17</xdr:row>
      <xdr:rowOff>68050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78227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234311</xdr:rowOff>
    </xdr:from>
    <xdr:to>
      <xdr:col>29</xdr:col>
      <xdr:colOff>127000</xdr:colOff>
      <xdr:row>35</xdr:row>
      <xdr:rowOff>275558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44661"/>
          <a:ext cx="647700" cy="4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219089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29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275558</xdr:rowOff>
    </xdr:from>
    <xdr:to>
      <xdr:col>26</xdr:col>
      <xdr:colOff>50800</xdr:colOff>
      <xdr:row>35</xdr:row>
      <xdr:rowOff>304884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85908"/>
          <a:ext cx="6985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304884</xdr:rowOff>
    </xdr:from>
    <xdr:to>
      <xdr:col>22</xdr:col>
      <xdr:colOff>114300</xdr:colOff>
      <xdr:row>35</xdr:row>
      <xdr:rowOff>336757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5234"/>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320559</xdr:rowOff>
    </xdr:from>
    <xdr:to>
      <xdr:col>18</xdr:col>
      <xdr:colOff>177800</xdr:colOff>
      <xdr:row>35</xdr:row>
      <xdr:rowOff>336757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30909"/>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183511</xdr:rowOff>
    </xdr:from>
    <xdr:to>
      <xdr:col>29</xdr:col>
      <xdr:colOff>177800</xdr:colOff>
      <xdr:row>35</xdr:row>
      <xdr:rowOff>285111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9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224758</xdr:rowOff>
    </xdr:from>
    <xdr:to>
      <xdr:col>26</xdr:col>
      <xdr:colOff>101600</xdr:colOff>
      <xdr:row>35</xdr:row>
      <xdr:rowOff>326358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336535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0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254084</xdr:rowOff>
    </xdr:from>
    <xdr:to>
      <xdr:col>22</xdr:col>
      <xdr:colOff>165100</xdr:colOff>
      <xdr:row>36</xdr:row>
      <xdr:rowOff>12784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340461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285957</xdr:rowOff>
    </xdr:from>
    <xdr:to>
      <xdr:col>19</xdr:col>
      <xdr:colOff>38100</xdr:colOff>
      <xdr:row>36</xdr:row>
      <xdr:rowOff>44657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29434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269759</xdr:rowOff>
    </xdr:from>
    <xdr:to>
      <xdr:col>15</xdr:col>
      <xdr:colOff>101600</xdr:colOff>
      <xdr:row>36</xdr:row>
      <xdr:rowOff>28459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6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39573</xdr:rowOff>
    </xdr:from>
    <xdr:to>
      <xdr:col>24</xdr:col>
      <xdr:colOff>63500</xdr:colOff>
      <xdr:row>35</xdr:row>
      <xdr:rowOff>75178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0323"/>
          <a:ext cx="8382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11379</xdr:rowOff>
    </xdr:from>
    <xdr:to>
      <xdr:col>19</xdr:col>
      <xdr:colOff>177800</xdr:colOff>
      <xdr:row>35</xdr:row>
      <xdr:rowOff>75178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12129"/>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xdr:rowOff>
    </xdr:from>
    <xdr:to>
      <xdr:col>15</xdr:col>
      <xdr:colOff>50800</xdr:colOff>
      <xdr:row>35</xdr:row>
      <xdr:rowOff>102705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2129"/>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167723</xdr:rowOff>
    </xdr:from>
    <xdr:to>
      <xdr:col>10</xdr:col>
      <xdr:colOff>114300</xdr:colOff>
      <xdr:row>35</xdr:row>
      <xdr:rowOff>102705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97023"/>
          <a:ext cx="889000" cy="1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160223</xdr:rowOff>
    </xdr:from>
    <xdr:to>
      <xdr:col>24</xdr:col>
      <xdr:colOff>114300</xdr:colOff>
      <xdr:row>35</xdr:row>
      <xdr:rowOff>90373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24378</xdr:rowOff>
    </xdr:from>
    <xdr:to>
      <xdr:col>20</xdr:col>
      <xdr:colOff>38100</xdr:colOff>
      <xdr:row>35</xdr:row>
      <xdr:rowOff>125978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142505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132029</xdr:rowOff>
    </xdr:from>
    <xdr:to>
      <xdr:col>15</xdr:col>
      <xdr:colOff>101600</xdr:colOff>
      <xdr:row>35</xdr:row>
      <xdr:rowOff>62179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51905</xdr:rowOff>
    </xdr:from>
    <xdr:to>
      <xdr:col>10</xdr:col>
      <xdr:colOff>165100</xdr:colOff>
      <xdr:row>35</xdr:row>
      <xdr:rowOff>153505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170032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116923</xdr:rowOff>
    </xdr:from>
    <xdr:to>
      <xdr:col>6</xdr:col>
      <xdr:colOff>38100</xdr:colOff>
      <xdr:row>35</xdr:row>
      <xdr:rowOff>47073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63600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24536</xdr:rowOff>
    </xdr:from>
    <xdr:to>
      <xdr:col>24</xdr:col>
      <xdr:colOff>63500</xdr:colOff>
      <xdr:row>57</xdr:row>
      <xdr:rowOff>3187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5736"/>
          <a:ext cx="838200" cy="1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3187</xdr:rowOff>
    </xdr:from>
    <xdr:to>
      <xdr:col>19</xdr:col>
      <xdr:colOff>177800</xdr:colOff>
      <xdr:row>57</xdr:row>
      <xdr:rowOff>113182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5837"/>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113182</xdr:rowOff>
    </xdr:from>
    <xdr:to>
      <xdr:col>15</xdr:col>
      <xdr:colOff>50800</xdr:colOff>
      <xdr:row>57</xdr:row>
      <xdr:rowOff>160680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5832"/>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132562</xdr:rowOff>
    </xdr:from>
    <xdr:to>
      <xdr:col>10</xdr:col>
      <xdr:colOff>114300</xdr:colOff>
      <xdr:row>57</xdr:row>
      <xdr:rowOff>160680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521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145186</xdr:rowOff>
    </xdr:from>
    <xdr:to>
      <xdr:col>24</xdr:col>
      <xdr:colOff>114300</xdr:colOff>
      <xdr:row>56</xdr:row>
      <xdr:rowOff>75336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123837</xdr:rowOff>
    </xdr:from>
    <xdr:to>
      <xdr:col>20</xdr:col>
      <xdr:colOff>38100</xdr:colOff>
      <xdr:row>57</xdr:row>
      <xdr:rowOff>53987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70514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62382</xdr:rowOff>
    </xdr:from>
    <xdr:to>
      <xdr:col>15</xdr:col>
      <xdr:colOff>101600</xdr:colOff>
      <xdr:row>57</xdr:row>
      <xdr:rowOff>163982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109880</xdr:rowOff>
    </xdr:from>
    <xdr:to>
      <xdr:col>10</xdr:col>
      <xdr:colOff>165100</xdr:colOff>
      <xdr:row>58</xdr:row>
      <xdr:rowOff>40030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31157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81762</xdr:rowOff>
    </xdr:from>
    <xdr:to>
      <xdr:col>6</xdr:col>
      <xdr:colOff>38100</xdr:colOff>
      <xdr:row>58</xdr:row>
      <xdr:rowOff>11912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23278</xdr:rowOff>
    </xdr:from>
    <xdr:to>
      <xdr:col>24</xdr:col>
      <xdr:colOff>63500</xdr:colOff>
      <xdr:row>79</xdr:row>
      <xdr:rowOff>36275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67828"/>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23278</xdr:rowOff>
    </xdr:from>
    <xdr:to>
      <xdr:col>19</xdr:col>
      <xdr:colOff>177800</xdr:colOff>
      <xdr:row>79</xdr:row>
      <xdr:rowOff>29352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782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23113</xdr:rowOff>
    </xdr:from>
    <xdr:to>
      <xdr:col>15</xdr:col>
      <xdr:colOff>50800</xdr:colOff>
      <xdr:row>79</xdr:row>
      <xdr:rowOff>29352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7663"/>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23113</xdr:rowOff>
    </xdr:from>
    <xdr:to>
      <xdr:col>10</xdr:col>
      <xdr:colOff>114300</xdr:colOff>
      <xdr:row>79</xdr:row>
      <xdr:rowOff>24453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7663"/>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156925</xdr:rowOff>
    </xdr:from>
    <xdr:to>
      <xdr:col>24</xdr:col>
      <xdr:colOff>114300</xdr:colOff>
      <xdr:row>79</xdr:row>
      <xdr:rowOff>87075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71852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143928</xdr:rowOff>
    </xdr:from>
    <xdr:to>
      <xdr:col>20</xdr:col>
      <xdr:colOff>38100</xdr:colOff>
      <xdr:row>79</xdr:row>
      <xdr:rowOff>74078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150002</xdr:rowOff>
    </xdr:from>
    <xdr:to>
      <xdr:col>15</xdr:col>
      <xdr:colOff>101600</xdr:colOff>
      <xdr:row>79</xdr:row>
      <xdr:rowOff>80152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71279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143763</xdr:rowOff>
    </xdr:from>
    <xdr:to>
      <xdr:col>10</xdr:col>
      <xdr:colOff>165100</xdr:colOff>
      <xdr:row>79</xdr:row>
      <xdr:rowOff>73913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65040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145103</xdr:rowOff>
    </xdr:from>
    <xdr:to>
      <xdr:col>6</xdr:col>
      <xdr:colOff>38100</xdr:colOff>
      <xdr:row>79</xdr:row>
      <xdr:rowOff>75253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66380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32700</xdr:rowOff>
    </xdr:from>
    <xdr:to>
      <xdr:col>24</xdr:col>
      <xdr:colOff>63500</xdr:colOff>
      <xdr:row>98</xdr:row>
      <xdr:rowOff>1039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3350"/>
          <a:ext cx="8382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1039</xdr:rowOff>
    </xdr:from>
    <xdr:to>
      <xdr:col>19</xdr:col>
      <xdr:colOff>177800</xdr:colOff>
      <xdr:row>98</xdr:row>
      <xdr:rowOff>38019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3139"/>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38019</xdr:rowOff>
    </xdr:from>
    <xdr:to>
      <xdr:col>15</xdr:col>
      <xdr:colOff>50800</xdr:colOff>
      <xdr:row>98</xdr:row>
      <xdr:rowOff>79204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0119"/>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79204</xdr:rowOff>
    </xdr:from>
    <xdr:to>
      <xdr:col>10</xdr:col>
      <xdr:colOff>114300</xdr:colOff>
      <xdr:row>98</xdr:row>
      <xdr:rowOff>88486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130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153350</xdr:rowOff>
    </xdr:from>
    <xdr:to>
      <xdr:col>24</xdr:col>
      <xdr:colOff>114300</xdr:colOff>
      <xdr:row>97</xdr:row>
      <xdr:rowOff>83500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68277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121689</xdr:rowOff>
    </xdr:from>
    <xdr:to>
      <xdr:col>20</xdr:col>
      <xdr:colOff>38100</xdr:colOff>
      <xdr:row>98</xdr:row>
      <xdr:rowOff>51839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42966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158669</xdr:rowOff>
    </xdr:from>
    <xdr:to>
      <xdr:col>15</xdr:col>
      <xdr:colOff>101600</xdr:colOff>
      <xdr:row>98</xdr:row>
      <xdr:rowOff>88819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79946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28404</xdr:rowOff>
    </xdr:from>
    <xdr:to>
      <xdr:col>10</xdr:col>
      <xdr:colOff>165100</xdr:colOff>
      <xdr:row>98</xdr:row>
      <xdr:rowOff>130004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121131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37686</xdr:rowOff>
    </xdr:from>
    <xdr:to>
      <xdr:col>6</xdr:col>
      <xdr:colOff>38100</xdr:colOff>
      <xdr:row>98</xdr:row>
      <xdr:rowOff>139286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130413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128031</xdr:rowOff>
    </xdr:from>
    <xdr:to>
      <xdr:col>55</xdr:col>
      <xdr:colOff>0</xdr:colOff>
      <xdr:row>38</xdr:row>
      <xdr:rowOff>47748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42981"/>
          <a:ext cx="838200" cy="1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128031</xdr:rowOff>
    </xdr:from>
    <xdr:to>
      <xdr:col>50</xdr:col>
      <xdr:colOff>114300</xdr:colOff>
      <xdr:row>38</xdr:row>
      <xdr:rowOff>89528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42981"/>
          <a:ext cx="889000" cy="116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89528</xdr:rowOff>
    </xdr:from>
    <xdr:to>
      <xdr:col>45</xdr:col>
      <xdr:colOff>177800</xdr:colOff>
      <xdr:row>39</xdr:row>
      <xdr:rowOff>2736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4628"/>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137196</xdr:rowOff>
    </xdr:from>
    <xdr:to>
      <xdr:col>41</xdr:col>
      <xdr:colOff>50800</xdr:colOff>
      <xdr:row>39</xdr:row>
      <xdr:rowOff>2736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52296"/>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168398</xdr:rowOff>
    </xdr:from>
    <xdr:to>
      <xdr:col>55</xdr:col>
      <xdr:colOff>50800</xdr:colOff>
      <xdr:row>38</xdr:row>
      <xdr:rowOff>98548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77231</xdr:rowOff>
    </xdr:from>
    <xdr:to>
      <xdr:col>50</xdr:col>
      <xdr:colOff>165100</xdr:colOff>
      <xdr:row>32</xdr:row>
      <xdr:rowOff>7381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169958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38728</xdr:rowOff>
    </xdr:from>
    <xdr:to>
      <xdr:col>46</xdr:col>
      <xdr:colOff>38100</xdr:colOff>
      <xdr:row>38</xdr:row>
      <xdr:rowOff>140328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123386</xdr:rowOff>
    </xdr:from>
    <xdr:to>
      <xdr:col>41</xdr:col>
      <xdr:colOff>101600</xdr:colOff>
      <xdr:row>39</xdr:row>
      <xdr:rowOff>53536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44663</xdr:rowOff>
    </xdr:from>
    <xdr:ext cx="469744"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626428" y="6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86396</xdr:rowOff>
    </xdr:from>
    <xdr:to>
      <xdr:col>36</xdr:col>
      <xdr:colOff>165100</xdr:colOff>
      <xdr:row>39</xdr:row>
      <xdr:rowOff>16546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7673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9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38311</xdr:rowOff>
    </xdr:from>
    <xdr:to>
      <xdr:col>55</xdr:col>
      <xdr:colOff>0</xdr:colOff>
      <xdr:row>58</xdr:row>
      <xdr:rowOff>93207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82411"/>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93207</xdr:rowOff>
    </xdr:from>
    <xdr:to>
      <xdr:col>50</xdr:col>
      <xdr:colOff>114300</xdr:colOff>
      <xdr:row>59</xdr:row>
      <xdr:rowOff>47737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37307"/>
          <a:ext cx="8890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71447</xdr:rowOff>
    </xdr:from>
    <xdr:to>
      <xdr:col>45</xdr:col>
      <xdr:colOff>177800</xdr:colOff>
      <xdr:row>59</xdr:row>
      <xdr:rowOff>47737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15547"/>
          <a:ext cx="889000" cy="1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161493</xdr:rowOff>
    </xdr:from>
    <xdr:to>
      <xdr:col>41</xdr:col>
      <xdr:colOff>50800</xdr:colOff>
      <xdr:row>58</xdr:row>
      <xdr:rowOff>71447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34143"/>
          <a:ext cx="8890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158961</xdr:rowOff>
    </xdr:from>
    <xdr:to>
      <xdr:col>55</xdr:col>
      <xdr:colOff>50800</xdr:colOff>
      <xdr:row>58</xdr:row>
      <xdr:rowOff>89111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137388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42407</xdr:rowOff>
    </xdr:from>
    <xdr:to>
      <xdr:col>50</xdr:col>
      <xdr:colOff>165100</xdr:colOff>
      <xdr:row>58</xdr:row>
      <xdr:rowOff>144007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135134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168387</xdr:rowOff>
    </xdr:from>
    <xdr:to>
      <xdr:col>46</xdr:col>
      <xdr:colOff>38100</xdr:colOff>
      <xdr:row>59</xdr:row>
      <xdr:rowOff>98537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1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89664</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515428" y="10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20647</xdr:rowOff>
    </xdr:from>
    <xdr:to>
      <xdr:col>41</xdr:col>
      <xdr:colOff>101600</xdr:colOff>
      <xdr:row>58</xdr:row>
      <xdr:rowOff>122247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113374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110693</xdr:rowOff>
    </xdr:from>
    <xdr:to>
      <xdr:col>36</xdr:col>
      <xdr:colOff>165100</xdr:colOff>
      <xdr:row>58</xdr:row>
      <xdr:rowOff>40843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31970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23191</xdr:rowOff>
    </xdr:from>
    <xdr:to>
      <xdr:col>55</xdr:col>
      <xdr:colOff>0</xdr:colOff>
      <xdr:row>79</xdr:row>
      <xdr:rowOff>37192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7741"/>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37192</xdr:rowOff>
    </xdr:from>
    <xdr:to>
      <xdr:col>50</xdr:col>
      <xdr:colOff>114300</xdr:colOff>
      <xdr:row>79</xdr:row>
      <xdr:rowOff>40545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8174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40545</xdr:rowOff>
    </xdr:from>
    <xdr:to>
      <xdr:col>45</xdr:col>
      <xdr:colOff>177800</xdr:colOff>
      <xdr:row>79</xdr:row>
      <xdr:rowOff>42126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8509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36601</xdr:rowOff>
    </xdr:from>
    <xdr:to>
      <xdr:col>41</xdr:col>
      <xdr:colOff>50800</xdr:colOff>
      <xdr:row>79</xdr:row>
      <xdr:rowOff>42126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8115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143841</xdr:rowOff>
    </xdr:from>
    <xdr:to>
      <xdr:col>55</xdr:col>
      <xdr:colOff>50800</xdr:colOff>
      <xdr:row>79</xdr:row>
      <xdr:rowOff>73991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58768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157842</xdr:rowOff>
    </xdr:from>
    <xdr:to>
      <xdr:col>50</xdr:col>
      <xdr:colOff>165100</xdr:colOff>
      <xdr:row>79</xdr:row>
      <xdr:rowOff>87992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79119</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161195</xdr:rowOff>
    </xdr:from>
    <xdr:to>
      <xdr:col>46</xdr:col>
      <xdr:colOff>38100</xdr:colOff>
      <xdr:row>79</xdr:row>
      <xdr:rowOff>91345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82472</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61017" y="1362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162776</xdr:rowOff>
    </xdr:from>
    <xdr:to>
      <xdr:col>41</xdr:col>
      <xdr:colOff>101600</xdr:colOff>
      <xdr:row>79</xdr:row>
      <xdr:rowOff>92926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84053</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157251</xdr:rowOff>
    </xdr:from>
    <xdr:to>
      <xdr:col>36</xdr:col>
      <xdr:colOff>165100</xdr:colOff>
      <xdr:row>79</xdr:row>
      <xdr:rowOff>87401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78528</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83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165433</xdr:rowOff>
    </xdr:from>
    <xdr:to>
      <xdr:col>55</xdr:col>
      <xdr:colOff>0</xdr:colOff>
      <xdr:row>98</xdr:row>
      <xdr:rowOff>72459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96083"/>
          <a:ext cx="838200" cy="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72459</xdr:rowOff>
    </xdr:from>
    <xdr:to>
      <xdr:col>50</xdr:col>
      <xdr:colOff>114300</xdr:colOff>
      <xdr:row>99</xdr:row>
      <xdr:rowOff>42627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74559"/>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36210</xdr:rowOff>
    </xdr:from>
    <xdr:to>
      <xdr:col>45</xdr:col>
      <xdr:colOff>177800</xdr:colOff>
      <xdr:row>99</xdr:row>
      <xdr:rowOff>42627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838310"/>
          <a:ext cx="889000" cy="17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128890</xdr:rowOff>
    </xdr:from>
    <xdr:to>
      <xdr:col>41</xdr:col>
      <xdr:colOff>50800</xdr:colOff>
      <xdr:row>98</xdr:row>
      <xdr:rowOff>36210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59540"/>
          <a:ext cx="889000" cy="7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114633</xdr:rowOff>
    </xdr:from>
    <xdr:to>
      <xdr:col>55</xdr:col>
      <xdr:colOff>50800</xdr:colOff>
      <xdr:row>98</xdr:row>
      <xdr:rowOff>44783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93060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21659</xdr:rowOff>
    </xdr:from>
    <xdr:to>
      <xdr:col>50</xdr:col>
      <xdr:colOff>165100</xdr:colOff>
      <xdr:row>98</xdr:row>
      <xdr:rowOff>123259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2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114386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1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163277</xdr:rowOff>
    </xdr:from>
    <xdr:to>
      <xdr:col>46</xdr:col>
      <xdr:colOff>38100</xdr:colOff>
      <xdr:row>99</xdr:row>
      <xdr:rowOff>93427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9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84554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705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156860</xdr:rowOff>
    </xdr:from>
    <xdr:to>
      <xdr:col>41</xdr:col>
      <xdr:colOff>101600</xdr:colOff>
      <xdr:row>98</xdr:row>
      <xdr:rowOff>87010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78137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78090</xdr:rowOff>
    </xdr:from>
    <xdr:to>
      <xdr:col>36</xdr:col>
      <xdr:colOff>165100</xdr:colOff>
      <xdr:row>98</xdr:row>
      <xdr:rowOff>8240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170817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53355</xdr:rowOff>
    </xdr:from>
    <xdr:to>
      <xdr:col>85</xdr:col>
      <xdr:colOff>127000</xdr:colOff>
      <xdr:row>39</xdr:row>
      <xdr:rowOff>68149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39905"/>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60702</xdr:rowOff>
    </xdr:from>
    <xdr:to>
      <xdr:col>81</xdr:col>
      <xdr:colOff>50800</xdr:colOff>
      <xdr:row>39</xdr:row>
      <xdr:rowOff>68149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4725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60702</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4725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97115</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2555</xdr:rowOff>
    </xdr:from>
    <xdr:to>
      <xdr:col>85</xdr:col>
      <xdr:colOff>177800</xdr:colOff>
      <xdr:row>39</xdr:row>
      <xdr:rowOff>104155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133382</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7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17349</xdr:rowOff>
    </xdr:from>
    <xdr:to>
      <xdr:col>81</xdr:col>
      <xdr:colOff>101600</xdr:colOff>
      <xdr:row>39</xdr:row>
      <xdr:rowOff>118949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110076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9902</xdr:rowOff>
    </xdr:from>
    <xdr:to>
      <xdr:col>76</xdr:col>
      <xdr:colOff>165100</xdr:colOff>
      <xdr:row>39</xdr:row>
      <xdr:rowOff>111502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102629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78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46315</xdr:rowOff>
    </xdr:from>
    <xdr:to>
      <xdr:col>67</xdr:col>
      <xdr:colOff>101600</xdr:colOff>
      <xdr:row>39</xdr:row>
      <xdr:rowOff>147915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139042</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125337</xdr:rowOff>
    </xdr:from>
    <xdr:to>
      <xdr:col>85</xdr:col>
      <xdr:colOff>127000</xdr:colOff>
      <xdr:row>76</xdr:row>
      <xdr:rowOff>141936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55537"/>
          <a:ext cx="8382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141936</xdr:rowOff>
    </xdr:from>
    <xdr:to>
      <xdr:col>81</xdr:col>
      <xdr:colOff>50800</xdr:colOff>
      <xdr:row>76</xdr:row>
      <xdr:rowOff>152502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7213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152502</xdr:rowOff>
    </xdr:from>
    <xdr:to>
      <xdr:col>76</xdr:col>
      <xdr:colOff>114300</xdr:colOff>
      <xdr:row>76</xdr:row>
      <xdr:rowOff>163144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82702"/>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148056</xdr:rowOff>
    </xdr:from>
    <xdr:to>
      <xdr:col>71</xdr:col>
      <xdr:colOff>177800</xdr:colOff>
      <xdr:row>76</xdr:row>
      <xdr:rowOff>163144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7825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74537</xdr:rowOff>
    </xdr:from>
    <xdr:to>
      <xdr:col>85</xdr:col>
      <xdr:colOff>177800</xdr:colOff>
      <xdr:row>77</xdr:row>
      <xdr:rowOff>4687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52964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91136</xdr:rowOff>
    </xdr:from>
    <xdr:to>
      <xdr:col>81</xdr:col>
      <xdr:colOff>101600</xdr:colOff>
      <xdr:row>77</xdr:row>
      <xdr:rowOff>21286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101702</xdr:rowOff>
    </xdr:from>
    <xdr:to>
      <xdr:col>76</xdr:col>
      <xdr:colOff>165100</xdr:colOff>
      <xdr:row>77</xdr:row>
      <xdr:rowOff>31852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22979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112344</xdr:rowOff>
    </xdr:from>
    <xdr:to>
      <xdr:col>72</xdr:col>
      <xdr:colOff>38100</xdr:colOff>
      <xdr:row>77</xdr:row>
      <xdr:rowOff>42494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33621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97256</xdr:rowOff>
    </xdr:from>
    <xdr:to>
      <xdr:col>67</xdr:col>
      <xdr:colOff>101600</xdr:colOff>
      <xdr:row>77</xdr:row>
      <xdr:rowOff>27406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18533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141398</xdr:rowOff>
    </xdr:from>
    <xdr:to>
      <xdr:col>85</xdr:col>
      <xdr:colOff>127000</xdr:colOff>
      <xdr:row>96</xdr:row>
      <xdr:rowOff>72394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429148"/>
          <a:ext cx="838200" cy="10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72394</xdr:rowOff>
    </xdr:from>
    <xdr:to>
      <xdr:col>81</xdr:col>
      <xdr:colOff>50800</xdr:colOff>
      <xdr:row>98</xdr:row>
      <xdr:rowOff>50008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531594"/>
          <a:ext cx="889000" cy="3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50008</xdr:rowOff>
    </xdr:from>
    <xdr:to>
      <xdr:col>76</xdr:col>
      <xdr:colOff>114300</xdr:colOff>
      <xdr:row>98</xdr:row>
      <xdr:rowOff>61258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52108"/>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61258</xdr:rowOff>
    </xdr:from>
    <xdr:to>
      <xdr:col>71</xdr:col>
      <xdr:colOff>177800</xdr:colOff>
      <xdr:row>98</xdr:row>
      <xdr:rowOff>141757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63358"/>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90598</xdr:rowOff>
    </xdr:from>
    <xdr:to>
      <xdr:col>85</xdr:col>
      <xdr:colOff>177800</xdr:colOff>
      <xdr:row>96</xdr:row>
      <xdr:rowOff>20748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3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113475</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2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21594</xdr:rowOff>
    </xdr:from>
    <xdr:to>
      <xdr:col>81</xdr:col>
      <xdr:colOff>101600</xdr:colOff>
      <xdr:row>96</xdr:row>
      <xdr:rowOff>123194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4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139721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170658</xdr:rowOff>
    </xdr:from>
    <xdr:to>
      <xdr:col>76</xdr:col>
      <xdr:colOff>165100</xdr:colOff>
      <xdr:row>98</xdr:row>
      <xdr:rowOff>100808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117335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10458</xdr:rowOff>
    </xdr:from>
    <xdr:to>
      <xdr:col>72</xdr:col>
      <xdr:colOff>38100</xdr:colOff>
      <xdr:row>98</xdr:row>
      <xdr:rowOff>112058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128585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90957</xdr:rowOff>
    </xdr:from>
    <xdr:to>
      <xdr:col>67</xdr:col>
      <xdr:colOff>101600</xdr:colOff>
      <xdr:row>99</xdr:row>
      <xdr:rowOff>21107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12234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8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120193</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5435143"/>
          <a:ext cx="838200" cy="12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69393</xdr:rowOff>
    </xdr:from>
    <xdr:to>
      <xdr:col>116</xdr:col>
      <xdr:colOff>114300</xdr:colOff>
      <xdr:row>31</xdr:row>
      <xdr:rowOff>170993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53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22420</xdr:rowOff>
    </xdr:from>
    <xdr:ext cx="534377"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3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21361</xdr:rowOff>
    </xdr:from>
    <xdr:to>
      <xdr:col>116</xdr:col>
      <xdr:colOff>63500</xdr:colOff>
      <xdr:row>59</xdr:row>
      <xdr:rowOff>21437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3691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21399</xdr:rowOff>
    </xdr:from>
    <xdr:to>
      <xdr:col>111</xdr:col>
      <xdr:colOff>177800</xdr:colOff>
      <xdr:row>59</xdr:row>
      <xdr:rowOff>21437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21399</xdr:rowOff>
    </xdr:from>
    <xdr:to>
      <xdr:col>107</xdr:col>
      <xdr:colOff>50800</xdr:colOff>
      <xdr:row>59</xdr:row>
      <xdr:rowOff>21437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20600</xdr:rowOff>
    </xdr:from>
    <xdr:to>
      <xdr:col>102</xdr:col>
      <xdr:colOff>114300</xdr:colOff>
      <xdr:row>59</xdr:row>
      <xdr:rowOff>21437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3615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142011</xdr:rowOff>
    </xdr:from>
    <xdr:to>
      <xdr:col>116</xdr:col>
      <xdr:colOff>114300</xdr:colOff>
      <xdr:row>59</xdr:row>
      <xdr:rowOff>72161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142087</xdr:rowOff>
    </xdr:from>
    <xdr:to>
      <xdr:col>112</xdr:col>
      <xdr:colOff>38100</xdr:colOff>
      <xdr:row>59</xdr:row>
      <xdr:rowOff>72237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63364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142049</xdr:rowOff>
    </xdr:from>
    <xdr:to>
      <xdr:col>107</xdr:col>
      <xdr:colOff>101600</xdr:colOff>
      <xdr:row>59</xdr:row>
      <xdr:rowOff>72199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63326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7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63364</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141250</xdr:rowOff>
    </xdr:from>
    <xdr:to>
      <xdr:col>98</xdr:col>
      <xdr:colOff>38100</xdr:colOff>
      <xdr:row>59</xdr:row>
      <xdr:rowOff>71400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62527</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111452</xdr:rowOff>
    </xdr:from>
    <xdr:to>
      <xdr:col>116</xdr:col>
      <xdr:colOff>63500</xdr:colOff>
      <xdr:row>77</xdr:row>
      <xdr:rowOff>36406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141652"/>
          <a:ext cx="8382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142998</xdr:rowOff>
    </xdr:from>
    <xdr:to>
      <xdr:col>111</xdr:col>
      <xdr:colOff>177800</xdr:colOff>
      <xdr:row>76</xdr:row>
      <xdr:rowOff>111452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001748"/>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165499</xdr:rowOff>
    </xdr:from>
    <xdr:to>
      <xdr:col>107</xdr:col>
      <xdr:colOff>50800</xdr:colOff>
      <xdr:row>75</xdr:row>
      <xdr:rowOff>142998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852799"/>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31245</xdr:rowOff>
    </xdr:from>
    <xdr:to>
      <xdr:col>102</xdr:col>
      <xdr:colOff>114300</xdr:colOff>
      <xdr:row>74</xdr:row>
      <xdr:rowOff>165499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718545"/>
          <a:ext cx="8890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157056</xdr:rowOff>
    </xdr:from>
    <xdr:to>
      <xdr:col>116</xdr:col>
      <xdr:colOff>114300</xdr:colOff>
      <xdr:row>77</xdr:row>
      <xdr:rowOff>87206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135483</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6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60652</xdr:rowOff>
    </xdr:from>
    <xdr:to>
      <xdr:col>112</xdr:col>
      <xdr:colOff>38100</xdr:colOff>
      <xdr:row>76</xdr:row>
      <xdr:rowOff>162252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0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7328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8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92198</xdr:rowOff>
    </xdr:from>
    <xdr:to>
      <xdr:col>107</xdr:col>
      <xdr:colOff>101600</xdr:colOff>
      <xdr:row>76</xdr:row>
      <xdr:rowOff>22349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50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38875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114699</xdr:rowOff>
    </xdr:from>
    <xdr:to>
      <xdr:col>102</xdr:col>
      <xdr:colOff>165100</xdr:colOff>
      <xdr:row>75</xdr:row>
      <xdr:rowOff>44849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61376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5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151895</xdr:rowOff>
    </xdr:from>
    <xdr:to>
      <xdr:col>98</xdr:col>
      <xdr:colOff>38100</xdr:colOff>
      <xdr:row>74</xdr:row>
      <xdr:rowOff>82045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6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98572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4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歳出決算総額は、住民一人当たり</a:t>
          </a:r>
          <a:r>
            <a:rPr kumimoji="1" lang="en-US" altLang="ja-JP" sz="900">
              <a:solidFill>
                <a:schemeClr val="dk1"/>
              </a:solidFill>
              <a:effectLst/>
              <a:latin typeface="+mn-lt"/>
              <a:ea typeface="+mn-ea"/>
              <a:cs typeface="+mn-cs"/>
            </a:rPr>
            <a:t>413,490</a:t>
          </a:r>
          <a:r>
            <a:rPr kumimoji="1" lang="ja-JP" altLang="ja-JP" sz="900" baseline="0">
              <a:solidFill>
                <a:schemeClr val="dk1"/>
              </a:solidFill>
              <a:effectLst/>
              <a:latin typeface="+mn-lt"/>
              <a:ea typeface="+mn-ea"/>
              <a:cs typeface="+mn-cs"/>
            </a:rPr>
            <a:t>円</a:t>
          </a:r>
          <a:r>
            <a:rPr kumimoji="1" lang="ja-JP" altLang="ja-JP" sz="900">
              <a:solidFill>
                <a:schemeClr val="dk1"/>
              </a:solidFill>
              <a:effectLst/>
              <a:latin typeface="+mn-lt"/>
              <a:ea typeface="+mn-ea"/>
              <a:cs typeface="+mn-cs"/>
            </a:rPr>
            <a:t>となり、前年度に比して</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要因は補助費であり、新型コロナウイルス感染症の影響による臨時特別的な事業（</a:t>
          </a:r>
          <a:r>
            <a:rPr kumimoji="1" lang="ja-JP" altLang="en-US" sz="900">
              <a:solidFill>
                <a:schemeClr val="dk1"/>
              </a:solidFill>
              <a:effectLst/>
              <a:latin typeface="+mn-lt"/>
              <a:ea typeface="+mn-ea"/>
              <a:cs typeface="+mn-cs"/>
            </a:rPr>
            <a:t>特別定額給付金給付費・新型コロナウイルス対策中小企業者等給付金支給事業・中小企業者等家賃支援及び事務所等家賃減額助成事業</a:t>
          </a:r>
          <a:r>
            <a:rPr kumimoji="1" lang="ja-JP" altLang="ja-JP" sz="900">
              <a:solidFill>
                <a:schemeClr val="dk1"/>
              </a:solidFill>
              <a:effectLst/>
              <a:latin typeface="+mn-lt"/>
              <a:ea typeface="+mn-ea"/>
              <a:cs typeface="+mn-cs"/>
            </a:rPr>
            <a:t>）に関する経費</a:t>
          </a:r>
          <a:r>
            <a:rPr kumimoji="1" lang="ja-JP" altLang="en-US" sz="900">
              <a:solidFill>
                <a:schemeClr val="dk1"/>
              </a:solidFill>
              <a:effectLst/>
              <a:latin typeface="+mn-lt"/>
              <a:ea typeface="+mn-ea"/>
              <a:cs typeface="+mn-cs"/>
            </a:rPr>
            <a:t>の皆減</a:t>
          </a:r>
          <a:r>
            <a:rPr kumimoji="1" lang="ja-JP" altLang="ja-JP" sz="900">
              <a:solidFill>
                <a:schemeClr val="dk1"/>
              </a:solidFill>
              <a:effectLst/>
              <a:latin typeface="+mn-lt"/>
              <a:ea typeface="+mn-ea"/>
              <a:cs typeface="+mn-cs"/>
            </a:rPr>
            <a:t>が要因となった。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a:t>
          </a:r>
          <a:r>
            <a:rPr kumimoji="1" lang="ja-JP" altLang="en-US" sz="900">
              <a:solidFill>
                <a:schemeClr val="dk1"/>
              </a:solidFill>
              <a:effectLst/>
              <a:latin typeface="+mn-lt"/>
              <a:ea typeface="+mn-ea"/>
              <a:cs typeface="+mn-cs"/>
            </a:rPr>
            <a:t>については、</a:t>
          </a:r>
          <a:r>
            <a:rPr kumimoji="1" lang="ja-JP" altLang="ja-JP" sz="900">
              <a:solidFill>
                <a:schemeClr val="dk1"/>
              </a:solidFill>
              <a:effectLst/>
              <a:latin typeface="+mn-lt"/>
              <a:ea typeface="+mn-ea"/>
              <a:cs typeface="+mn-cs"/>
            </a:rPr>
            <a:t>令和２年度は定年退職者数の減少に伴い減少し</a:t>
          </a:r>
          <a:r>
            <a:rPr kumimoji="1" lang="ja-JP" altLang="en-US" sz="900">
              <a:solidFill>
                <a:schemeClr val="dk1"/>
              </a:solidFill>
              <a:effectLst/>
              <a:latin typeface="+mn-lt"/>
              <a:ea typeface="+mn-ea"/>
              <a:cs typeface="+mn-cs"/>
            </a:rPr>
            <a:t>たものの、令和３年度は定年退職者数が増加に転じたため経費が増加し、</a:t>
          </a:r>
          <a:r>
            <a:rPr kumimoji="1" lang="ja-JP" altLang="ja-JP" sz="900">
              <a:solidFill>
                <a:schemeClr val="dk1"/>
              </a:solidFill>
              <a:effectLst/>
              <a:latin typeface="+mn-lt"/>
              <a:ea typeface="+mn-ea"/>
              <a:cs typeface="+mn-cs"/>
            </a:rPr>
            <a:t>住民一人当たり</a:t>
          </a:r>
          <a:r>
            <a:rPr kumimoji="1" lang="en-US" altLang="ja-JP" sz="900">
              <a:solidFill>
                <a:schemeClr val="dk1"/>
              </a:solidFill>
              <a:effectLst/>
              <a:latin typeface="+mn-lt"/>
              <a:ea typeface="+mn-ea"/>
              <a:cs typeface="+mn-cs"/>
            </a:rPr>
            <a:t>76,256</a:t>
          </a:r>
          <a:r>
            <a:rPr kumimoji="1" lang="ja-JP" altLang="ja-JP" sz="900">
              <a:solidFill>
                <a:schemeClr val="dk1"/>
              </a:solidFill>
              <a:effectLst/>
              <a:latin typeface="+mn-lt"/>
              <a:ea typeface="+mn-ea"/>
              <a:cs typeface="+mn-cs"/>
            </a:rPr>
            <a:t>円となった。依然として人件費は類似団体内平均値と比べ高い状況にあるが、これは地域手当の支給率が他団体に比べ高く設定されていること、ごみ収集・処理、消防業務等を直営単独で行ってきたことが主な要因である。</a:t>
          </a:r>
          <a:endParaRPr lang="ja-JP" altLang="ja-JP" sz="1050">
            <a:effectLst/>
          </a:endParaRPr>
        </a:p>
        <a:p>
          <a:r>
            <a:rPr kumimoji="1" lang="ja-JP" altLang="ja-JP" sz="900">
              <a:solidFill>
                <a:schemeClr val="dk1"/>
              </a:solidFill>
              <a:effectLst/>
              <a:latin typeface="+mn-lt"/>
              <a:ea typeface="+mn-ea"/>
              <a:cs typeface="+mn-cs"/>
            </a:rPr>
            <a:t>　物件費については、令和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新型コロナウイルスワクチン接種業務の委託を行ったことことや、各部署の業務システムの更改等が重なり増加した。</a:t>
          </a:r>
          <a:r>
            <a:rPr kumimoji="1" lang="ja-JP" altLang="ja-JP" sz="900">
              <a:solidFill>
                <a:schemeClr val="dk1"/>
              </a:solidFill>
              <a:effectLst/>
              <a:latin typeface="+mn-lt"/>
              <a:ea typeface="+mn-ea"/>
              <a:cs typeface="+mn-cs"/>
            </a:rPr>
            <a:t>物件費は平成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度</a:t>
          </a:r>
          <a:r>
            <a:rPr kumimoji="1" lang="ja-JP" altLang="en-US" sz="900">
              <a:solidFill>
                <a:schemeClr val="dk1"/>
              </a:solidFill>
              <a:effectLst/>
              <a:latin typeface="+mn-lt"/>
              <a:ea typeface="+mn-ea"/>
              <a:cs typeface="+mn-cs"/>
            </a:rPr>
            <a:t>から令和元年度まで</a:t>
          </a:r>
          <a:r>
            <a:rPr kumimoji="1" lang="ja-JP" altLang="ja-JP" sz="900">
              <a:solidFill>
                <a:schemeClr val="dk1"/>
              </a:solidFill>
              <a:effectLst/>
              <a:latin typeface="+mn-lt"/>
              <a:ea typeface="+mn-ea"/>
              <a:cs typeface="+mn-cs"/>
            </a:rPr>
            <a:t>は類似団体平均を下回っていたが、令和２年度</a:t>
          </a:r>
          <a:r>
            <a:rPr kumimoji="1" lang="ja-JP" altLang="en-US" sz="900">
              <a:solidFill>
                <a:schemeClr val="dk1"/>
              </a:solidFill>
              <a:effectLst/>
              <a:latin typeface="+mn-lt"/>
              <a:ea typeface="+mn-ea"/>
              <a:cs typeface="+mn-cs"/>
            </a:rPr>
            <a:t>以降は</a:t>
          </a:r>
          <a:r>
            <a:rPr kumimoji="1" lang="ja-JP" altLang="ja-JP" sz="900">
              <a:solidFill>
                <a:schemeClr val="dk1"/>
              </a:solidFill>
              <a:effectLst/>
              <a:latin typeface="+mn-lt"/>
              <a:ea typeface="+mn-ea"/>
              <a:cs typeface="+mn-cs"/>
            </a:rPr>
            <a:t>臨時的な事業に係る物件費の増加により類似団体平均を上回った。</a:t>
          </a:r>
          <a:endParaRPr lang="ja-JP" altLang="ja-JP" sz="1050">
            <a:effectLst/>
          </a:endParaRPr>
        </a:p>
        <a:p>
          <a:r>
            <a:rPr kumimoji="1" lang="ja-JP" altLang="ja-JP" sz="900">
              <a:solidFill>
                <a:schemeClr val="dk1"/>
              </a:solidFill>
              <a:effectLst/>
              <a:latin typeface="+mn-lt"/>
              <a:ea typeface="+mn-ea"/>
              <a:cs typeface="+mn-cs"/>
            </a:rPr>
            <a:t>　扶助費について、類似団体平均下回っているが年々増加傾向にある。</a:t>
          </a:r>
          <a:r>
            <a:rPr kumimoji="1" lang="ja-JP" altLang="en-US" sz="900">
              <a:solidFill>
                <a:schemeClr val="dk1"/>
              </a:solidFill>
              <a:effectLst/>
              <a:latin typeface="+mn-lt"/>
              <a:ea typeface="+mn-ea"/>
              <a:cs typeface="+mn-cs"/>
            </a:rPr>
            <a:t>令和３年度は経済対策の一環として臨時特別給付金支給事業や、子育て世帯生活支援特別給付金支給事業等給付業務を行ったことで増加した。</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普通建設事業費について、令和元年度は大規模な整備事業や用地購入等がなかったことで大きく減少していたが、令和２年度は防災行政無線施設整備事業や保育所等緊急整備事業などの大規模な整備事業や用地購入</a:t>
          </a:r>
          <a:r>
            <a:rPr kumimoji="1" lang="ja-JP" altLang="en-US" sz="900">
              <a:solidFill>
                <a:schemeClr val="dk1"/>
              </a:solidFill>
              <a:effectLst/>
              <a:latin typeface="+mn-lt"/>
              <a:ea typeface="+mn-ea"/>
              <a:cs typeface="+mn-cs"/>
            </a:rPr>
            <a:t>により増加し、令和３年度はトンネル修繕工事費や急傾斜地崩壊対策事業費負担金等の増加により経費が増加した。現状は類似団体平均を下回っているが、</a:t>
          </a:r>
          <a:r>
            <a:rPr kumimoji="1" lang="ja-JP" altLang="ja-JP" sz="900">
              <a:solidFill>
                <a:schemeClr val="dk1"/>
              </a:solidFill>
              <a:effectLst/>
              <a:latin typeface="+mn-lt"/>
              <a:ea typeface="+mn-ea"/>
              <a:cs typeface="+mn-cs"/>
            </a:rPr>
            <a:t>今後も老朽化した公共施設の改修や更新等により増加傾向となることが見込まれる。</a:t>
          </a:r>
          <a:r>
            <a:rPr lang="ja-JP" altLang="en-US" sz="900">
              <a:effectLst/>
            </a:rPr>
            <a:t>　投資及び出資金については令和３年度中に大口の寄付があり、奨学金給付事業を行うための財団法人を設立し、出資を行ったことにより皆増となった。</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59,391
58,857
17.28
26,886,087
24,557,577
2,323,916
13,259,651
17,375,160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62890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74360"/>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62890</xdr:rowOff>
    </xdr:from>
    <xdr:to>
      <xdr:col>19</xdr:col>
      <xdr:colOff>177800</xdr:colOff>
      <xdr:row>34</xdr:row>
      <xdr:rowOff>65176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92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64719</xdr:rowOff>
    </xdr:from>
    <xdr:to>
      <xdr:col>15</xdr:col>
      <xdr:colOff>50800</xdr:colOff>
      <xdr:row>34</xdr:row>
      <xdr:rowOff>65176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40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105410</xdr:rowOff>
    </xdr:from>
    <xdr:to>
      <xdr:col>10</xdr:col>
      <xdr:colOff>114300</xdr:colOff>
      <xdr:row>34</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63260"/>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12090</xdr:rowOff>
    </xdr:from>
    <xdr:to>
      <xdr:col>20</xdr:col>
      <xdr:colOff>38100</xdr:colOff>
      <xdr:row>34</xdr:row>
      <xdr:rowOff>113690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130217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xdr:rowOff>
    </xdr:from>
    <xdr:to>
      <xdr:col>15</xdr:col>
      <xdr:colOff>101600</xdr:colOff>
      <xdr:row>34</xdr:row>
      <xdr:rowOff>115976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132503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13919</xdr:rowOff>
    </xdr:from>
    <xdr:to>
      <xdr:col>10</xdr:col>
      <xdr:colOff>165100</xdr:colOff>
      <xdr:row>34</xdr:row>
      <xdr:rowOff>115519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54610</xdr:rowOff>
    </xdr:from>
    <xdr:to>
      <xdr:col>6</xdr:col>
      <xdr:colOff>38100</xdr:colOff>
      <xdr:row>33</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24526</xdr:rowOff>
    </xdr:from>
    <xdr:to>
      <xdr:col>24</xdr:col>
      <xdr:colOff>63500</xdr:colOff>
      <xdr:row>56</xdr:row>
      <xdr:rowOff>104998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82826"/>
          <a:ext cx="838200" cy="4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24526</xdr:rowOff>
    </xdr:from>
    <xdr:to>
      <xdr:col>19</xdr:col>
      <xdr:colOff>177800</xdr:colOff>
      <xdr:row>57</xdr:row>
      <xdr:rowOff>63901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82826"/>
          <a:ext cx="889000" cy="5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63901</xdr:rowOff>
    </xdr:from>
    <xdr:to>
      <xdr:col>15</xdr:col>
      <xdr:colOff>50800</xdr:colOff>
      <xdr:row>57</xdr:row>
      <xdr:rowOff>91173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36551"/>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90798</xdr:rowOff>
    </xdr:from>
    <xdr:to>
      <xdr:col>10</xdr:col>
      <xdr:colOff>114300</xdr:colOff>
      <xdr:row>57</xdr:row>
      <xdr:rowOff>91173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63448"/>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54198</xdr:rowOff>
    </xdr:from>
    <xdr:to>
      <xdr:col>24</xdr:col>
      <xdr:colOff>114300</xdr:colOff>
      <xdr:row>56</xdr:row>
      <xdr:rowOff>155798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77075</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145176</xdr:rowOff>
    </xdr:from>
    <xdr:to>
      <xdr:col>20</xdr:col>
      <xdr:colOff>38100</xdr:colOff>
      <xdr:row>54</xdr:row>
      <xdr:rowOff>75326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91853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0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13101</xdr:rowOff>
    </xdr:from>
    <xdr:to>
      <xdr:col>15</xdr:col>
      <xdr:colOff>101600</xdr:colOff>
      <xdr:row>57</xdr:row>
      <xdr:rowOff>114701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131228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40373</xdr:rowOff>
    </xdr:from>
    <xdr:to>
      <xdr:col>10</xdr:col>
      <xdr:colOff>165100</xdr:colOff>
      <xdr:row>57</xdr:row>
      <xdr:rowOff>141973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39998</xdr:rowOff>
    </xdr:from>
    <xdr:to>
      <xdr:col>6</xdr:col>
      <xdr:colOff>38100</xdr:colOff>
      <xdr:row>57</xdr:row>
      <xdr:rowOff>141598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132725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3386</xdr:rowOff>
    </xdr:from>
    <xdr:to>
      <xdr:col>24</xdr:col>
      <xdr:colOff>63500</xdr:colOff>
      <xdr:row>77</xdr:row>
      <xdr:rowOff>120833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5036"/>
          <a:ext cx="838200" cy="1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120833</xdr:rowOff>
    </xdr:from>
    <xdr:to>
      <xdr:col>19</xdr:col>
      <xdr:colOff>177800</xdr:colOff>
      <xdr:row>77</xdr:row>
      <xdr:rowOff>140874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22483"/>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140874</xdr:rowOff>
    </xdr:from>
    <xdr:to>
      <xdr:col>15</xdr:col>
      <xdr:colOff>50800</xdr:colOff>
      <xdr:row>78</xdr:row>
      <xdr:rowOff>25758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2524"/>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161958</xdr:rowOff>
    </xdr:from>
    <xdr:to>
      <xdr:col>10</xdr:col>
      <xdr:colOff>114300</xdr:colOff>
      <xdr:row>78</xdr:row>
      <xdr:rowOff>25758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63608"/>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124036</xdr:rowOff>
    </xdr:from>
    <xdr:to>
      <xdr:col>24</xdr:col>
      <xdr:colOff>114300</xdr:colOff>
      <xdr:row>77</xdr:row>
      <xdr:rowOff>54186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38963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70033</xdr:rowOff>
    </xdr:from>
    <xdr:to>
      <xdr:col>20</xdr:col>
      <xdr:colOff>38100</xdr:colOff>
      <xdr:row>78</xdr:row>
      <xdr:rowOff>183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162760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6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90074</xdr:rowOff>
    </xdr:from>
    <xdr:to>
      <xdr:col>15</xdr:col>
      <xdr:colOff>101600</xdr:colOff>
      <xdr:row>78</xdr:row>
      <xdr:rowOff>20224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146408</xdr:rowOff>
    </xdr:from>
    <xdr:to>
      <xdr:col>10</xdr:col>
      <xdr:colOff>165100</xdr:colOff>
      <xdr:row>78</xdr:row>
      <xdr:rowOff>76558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67685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111158</xdr:rowOff>
    </xdr:from>
    <xdr:to>
      <xdr:col>6</xdr:col>
      <xdr:colOff>38100</xdr:colOff>
      <xdr:row>78</xdr:row>
      <xdr:rowOff>41308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32435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0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70104</xdr:rowOff>
    </xdr:from>
    <xdr:to>
      <xdr:col>24</xdr:col>
      <xdr:colOff>63500</xdr:colOff>
      <xdr:row>99</xdr:row>
      <xdr:rowOff>63233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72204"/>
          <a:ext cx="838200" cy="1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63233</xdr:rowOff>
    </xdr:from>
    <xdr:to>
      <xdr:col>19</xdr:col>
      <xdr:colOff>177800</xdr:colOff>
      <xdr:row>99</xdr:row>
      <xdr:rowOff>97307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36783"/>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96126</xdr:rowOff>
    </xdr:from>
    <xdr:to>
      <xdr:col>15</xdr:col>
      <xdr:colOff>50800</xdr:colOff>
      <xdr:row>99</xdr:row>
      <xdr:rowOff>97307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70696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91021</xdr:rowOff>
    </xdr:from>
    <xdr:to>
      <xdr:col>10</xdr:col>
      <xdr:colOff>114300</xdr:colOff>
      <xdr:row>99</xdr:row>
      <xdr:rowOff>96126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6457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19304</xdr:rowOff>
    </xdr:from>
    <xdr:to>
      <xdr:col>24</xdr:col>
      <xdr:colOff>114300</xdr:colOff>
      <xdr:row>98</xdr:row>
      <xdr:rowOff>120904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169181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12433</xdr:rowOff>
    </xdr:from>
    <xdr:to>
      <xdr:col>20</xdr:col>
      <xdr:colOff>38100</xdr:colOff>
      <xdr:row>99</xdr:row>
      <xdr:rowOff>114033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105160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46507</xdr:rowOff>
    </xdr:from>
    <xdr:to>
      <xdr:col>15</xdr:col>
      <xdr:colOff>101600</xdr:colOff>
      <xdr:row>99</xdr:row>
      <xdr:rowOff>148107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7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139234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1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45326</xdr:rowOff>
    </xdr:from>
    <xdr:to>
      <xdr:col>10</xdr:col>
      <xdr:colOff>165100</xdr:colOff>
      <xdr:row>99</xdr:row>
      <xdr:rowOff>146926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138053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40221</xdr:rowOff>
    </xdr:from>
    <xdr:to>
      <xdr:col>6</xdr:col>
      <xdr:colOff>38100</xdr:colOff>
      <xdr:row>99</xdr:row>
      <xdr:rowOff>141821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132948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1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37</xdr:row>
      <xdr:rowOff>144272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867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142367</xdr:rowOff>
    </xdr:from>
    <xdr:to>
      <xdr:col>50</xdr:col>
      <xdr:colOff>114300</xdr:colOff>
      <xdr:row>37</xdr:row>
      <xdr:rowOff>144272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860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142367</xdr:rowOff>
    </xdr:from>
    <xdr:to>
      <xdr:col>45</xdr:col>
      <xdr:colOff>177800</xdr:colOff>
      <xdr:row>37</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860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144272</xdr:rowOff>
    </xdr:from>
    <xdr:to>
      <xdr:col>41</xdr:col>
      <xdr:colOff>50800</xdr:colOff>
      <xdr:row>37</xdr:row>
      <xdr:rowOff>144653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879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92329</xdr:rowOff>
    </xdr:from>
    <xdr:to>
      <xdr:col>55</xdr:col>
      <xdr:colOff>50800</xdr:colOff>
      <xdr:row>38</xdr:row>
      <xdr:rowOff>22479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115206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93472</xdr:rowOff>
    </xdr:from>
    <xdr:to>
      <xdr:col>50</xdr:col>
      <xdr:colOff>165100</xdr:colOff>
      <xdr:row>38</xdr:row>
      <xdr:rowOff>23622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40149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91567</xdr:rowOff>
    </xdr:from>
    <xdr:to>
      <xdr:col>46</xdr:col>
      <xdr:colOff>38100</xdr:colOff>
      <xdr:row>38</xdr:row>
      <xdr:rowOff>21717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38244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93853</xdr:rowOff>
    </xdr:from>
    <xdr:to>
      <xdr:col>41</xdr:col>
      <xdr:colOff>101600</xdr:colOff>
      <xdr:row>38</xdr:row>
      <xdr:rowOff>24003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40530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93472</xdr:rowOff>
    </xdr:from>
    <xdr:to>
      <xdr:col>36</xdr:col>
      <xdr:colOff>165100</xdr:colOff>
      <xdr:row>38</xdr:row>
      <xdr:rowOff>23622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14749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129642</xdr:rowOff>
    </xdr:from>
    <xdr:to>
      <xdr:col>55</xdr:col>
      <xdr:colOff>0</xdr:colOff>
      <xdr:row>58</xdr:row>
      <xdr:rowOff>133162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10073742"/>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130625</xdr:rowOff>
    </xdr:from>
    <xdr:to>
      <xdr:col>50</xdr:col>
      <xdr:colOff>114300</xdr:colOff>
      <xdr:row>58</xdr:row>
      <xdr:rowOff>133162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74725"/>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130625</xdr:rowOff>
    </xdr:from>
    <xdr:to>
      <xdr:col>45</xdr:col>
      <xdr:colOff>177800</xdr:colOff>
      <xdr:row>58</xdr:row>
      <xdr:rowOff>132087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7472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100061</xdr:rowOff>
    </xdr:from>
    <xdr:to>
      <xdr:col>41</xdr:col>
      <xdr:colOff>50800</xdr:colOff>
      <xdr:row>58</xdr:row>
      <xdr:rowOff>132087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44161"/>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78842</xdr:rowOff>
    </xdr:from>
    <xdr:to>
      <xdr:col>55</xdr:col>
      <xdr:colOff>50800</xdr:colOff>
      <xdr:row>59</xdr:row>
      <xdr:rowOff>8992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165219</xdr:rowOff>
    </xdr:from>
    <xdr:ext cx="378565"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3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82362</xdr:rowOff>
    </xdr:from>
    <xdr:to>
      <xdr:col>50</xdr:col>
      <xdr:colOff>165100</xdr:colOff>
      <xdr:row>59</xdr:row>
      <xdr:rowOff>12512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3639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50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79825</xdr:rowOff>
    </xdr:from>
    <xdr:to>
      <xdr:col>46</xdr:col>
      <xdr:colOff>38100</xdr:colOff>
      <xdr:row>59</xdr:row>
      <xdr:rowOff>9975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10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1102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61017" y="1011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81287</xdr:rowOff>
    </xdr:from>
    <xdr:to>
      <xdr:col>41</xdr:col>
      <xdr:colOff>101600</xdr:colOff>
      <xdr:row>59</xdr:row>
      <xdr:rowOff>11437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2564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2017" y="10118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49261</xdr:rowOff>
    </xdr:from>
    <xdr:to>
      <xdr:col>36</xdr:col>
      <xdr:colOff>165100</xdr:colOff>
      <xdr:row>58</xdr:row>
      <xdr:rowOff>150861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141988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147952</xdr:rowOff>
    </xdr:from>
    <xdr:to>
      <xdr:col>55</xdr:col>
      <xdr:colOff>0</xdr:colOff>
      <xdr:row>78</xdr:row>
      <xdr:rowOff>50569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49602"/>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147952</xdr:rowOff>
    </xdr:from>
    <xdr:to>
      <xdr:col>50</xdr:col>
      <xdr:colOff>114300</xdr:colOff>
      <xdr:row>78</xdr:row>
      <xdr:rowOff>95214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49602"/>
          <a:ext cx="889000" cy="1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95214</xdr:rowOff>
    </xdr:from>
    <xdr:to>
      <xdr:col>45</xdr:col>
      <xdr:colOff>177800</xdr:colOff>
      <xdr:row>78</xdr:row>
      <xdr:rowOff>101478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6831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88860</xdr:rowOff>
    </xdr:from>
    <xdr:to>
      <xdr:col>41</xdr:col>
      <xdr:colOff>50800</xdr:colOff>
      <xdr:row>78</xdr:row>
      <xdr:rowOff>101478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6196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171219</xdr:rowOff>
    </xdr:from>
    <xdr:to>
      <xdr:col>55</xdr:col>
      <xdr:colOff>50800</xdr:colOff>
      <xdr:row>78</xdr:row>
      <xdr:rowOff>101369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86146</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8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97152</xdr:rowOff>
    </xdr:from>
    <xdr:to>
      <xdr:col>50</xdr:col>
      <xdr:colOff>165100</xdr:colOff>
      <xdr:row>78</xdr:row>
      <xdr:rowOff>27302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18429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9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44414</xdr:rowOff>
    </xdr:from>
    <xdr:to>
      <xdr:col>46</xdr:col>
      <xdr:colOff>38100</xdr:colOff>
      <xdr:row>78</xdr:row>
      <xdr:rowOff>146014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137141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50678</xdr:rowOff>
    </xdr:from>
    <xdr:to>
      <xdr:col>41</xdr:col>
      <xdr:colOff>101600</xdr:colOff>
      <xdr:row>78</xdr:row>
      <xdr:rowOff>152278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143405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1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38060</xdr:rowOff>
    </xdr:from>
    <xdr:to>
      <xdr:col>36</xdr:col>
      <xdr:colOff>165100</xdr:colOff>
      <xdr:row>78</xdr:row>
      <xdr:rowOff>139660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130787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168757</xdr:rowOff>
    </xdr:from>
    <xdr:to>
      <xdr:col>55</xdr:col>
      <xdr:colOff>0</xdr:colOff>
      <xdr:row>97</xdr:row>
      <xdr:rowOff>88264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27957"/>
          <a:ext cx="838200" cy="9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88264</xdr:rowOff>
    </xdr:from>
    <xdr:to>
      <xdr:col>50</xdr:col>
      <xdr:colOff>114300</xdr:colOff>
      <xdr:row>97</xdr:row>
      <xdr:rowOff>132638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18914"/>
          <a:ext cx="8890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24637</xdr:rowOff>
    </xdr:from>
    <xdr:to>
      <xdr:col>45</xdr:col>
      <xdr:colOff>177800</xdr:colOff>
      <xdr:row>97</xdr:row>
      <xdr:rowOff>132638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55287"/>
          <a:ext cx="889000" cy="1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77051</xdr:rowOff>
    </xdr:from>
    <xdr:to>
      <xdr:col>41</xdr:col>
      <xdr:colOff>50800</xdr:colOff>
      <xdr:row>97</xdr:row>
      <xdr:rowOff>24637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536251"/>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117957</xdr:rowOff>
    </xdr:from>
    <xdr:to>
      <xdr:col>55</xdr:col>
      <xdr:colOff>50800</xdr:colOff>
      <xdr:row>97</xdr:row>
      <xdr:rowOff>48107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96384</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37464</xdr:rowOff>
    </xdr:from>
    <xdr:to>
      <xdr:col>50</xdr:col>
      <xdr:colOff>165100</xdr:colOff>
      <xdr:row>97</xdr:row>
      <xdr:rowOff>139064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81838</xdr:rowOff>
    </xdr:from>
    <xdr:to>
      <xdr:col>46</xdr:col>
      <xdr:colOff>38100</xdr:colOff>
      <xdr:row>98</xdr:row>
      <xdr:rowOff>11988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3115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145287</xdr:rowOff>
    </xdr:from>
    <xdr:to>
      <xdr:col>41</xdr:col>
      <xdr:colOff>101600</xdr:colOff>
      <xdr:row>97</xdr:row>
      <xdr:rowOff>75437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66564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26251</xdr:rowOff>
    </xdr:from>
    <xdr:to>
      <xdr:col>36</xdr:col>
      <xdr:colOff>165100</xdr:colOff>
      <xdr:row>96</xdr:row>
      <xdr:rowOff>127851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118978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113960</xdr:rowOff>
    </xdr:from>
    <xdr:to>
      <xdr:col>85</xdr:col>
      <xdr:colOff>127000</xdr:colOff>
      <xdr:row>36</xdr:row>
      <xdr:rowOff>138877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86160"/>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138877</xdr:rowOff>
    </xdr:from>
    <xdr:to>
      <xdr:col>81</xdr:col>
      <xdr:colOff>50800</xdr:colOff>
      <xdr:row>37</xdr:row>
      <xdr:rowOff>128544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11077"/>
          <a:ext cx="8890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30018</xdr:rowOff>
    </xdr:from>
    <xdr:to>
      <xdr:col>76</xdr:col>
      <xdr:colOff>114300</xdr:colOff>
      <xdr:row>37</xdr:row>
      <xdr:rowOff>128544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73668"/>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30018</xdr:rowOff>
    </xdr:from>
    <xdr:to>
      <xdr:col>71</xdr:col>
      <xdr:colOff>177800</xdr:colOff>
      <xdr:row>37</xdr:row>
      <xdr:rowOff>38064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736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63160</xdr:rowOff>
    </xdr:from>
    <xdr:to>
      <xdr:col>85</xdr:col>
      <xdr:colOff>177800</xdr:colOff>
      <xdr:row>36</xdr:row>
      <xdr:rowOff>164760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86037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88077</xdr:rowOff>
    </xdr:from>
    <xdr:to>
      <xdr:col>81</xdr:col>
      <xdr:colOff>101600</xdr:colOff>
      <xdr:row>37</xdr:row>
      <xdr:rowOff>18227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34754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77744</xdr:rowOff>
    </xdr:from>
    <xdr:to>
      <xdr:col>76</xdr:col>
      <xdr:colOff>165100</xdr:colOff>
      <xdr:row>38</xdr:row>
      <xdr:rowOff>7894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170471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150668</xdr:rowOff>
    </xdr:from>
    <xdr:to>
      <xdr:col>72</xdr:col>
      <xdr:colOff>38100</xdr:colOff>
      <xdr:row>37</xdr:row>
      <xdr:rowOff>80818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158714</xdr:rowOff>
    </xdr:from>
    <xdr:to>
      <xdr:col>67</xdr:col>
      <xdr:colOff>101600</xdr:colOff>
      <xdr:row>37</xdr:row>
      <xdr:rowOff>88864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16518</xdr:rowOff>
    </xdr:from>
    <xdr:to>
      <xdr:col>85</xdr:col>
      <xdr:colOff>127000</xdr:colOff>
      <xdr:row>58</xdr:row>
      <xdr:rowOff>68736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89168"/>
          <a:ext cx="838200" cy="2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68736</xdr:rowOff>
    </xdr:from>
    <xdr:to>
      <xdr:col>81</xdr:col>
      <xdr:colOff>50800</xdr:colOff>
      <xdr:row>58</xdr:row>
      <xdr:rowOff>157824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12836"/>
          <a:ext cx="889000" cy="8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157824</xdr:rowOff>
    </xdr:from>
    <xdr:to>
      <xdr:col>76</xdr:col>
      <xdr:colOff>114300</xdr:colOff>
      <xdr:row>59</xdr:row>
      <xdr:rowOff>4891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10192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4891</xdr:rowOff>
    </xdr:from>
    <xdr:to>
      <xdr:col>71</xdr:col>
      <xdr:colOff>177800</xdr:colOff>
      <xdr:row>59</xdr:row>
      <xdr:rowOff>4956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12044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137168</xdr:rowOff>
    </xdr:from>
    <xdr:to>
      <xdr:col>85</xdr:col>
      <xdr:colOff>177800</xdr:colOff>
      <xdr:row>57</xdr:row>
      <xdr:rowOff>67318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115595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17936</xdr:rowOff>
    </xdr:from>
    <xdr:to>
      <xdr:col>81</xdr:col>
      <xdr:colOff>101600</xdr:colOff>
      <xdr:row>58</xdr:row>
      <xdr:rowOff>119536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110663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107024</xdr:rowOff>
    </xdr:from>
    <xdr:to>
      <xdr:col>76</xdr:col>
      <xdr:colOff>165100</xdr:colOff>
      <xdr:row>59</xdr:row>
      <xdr:rowOff>37174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28301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1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125541</xdr:rowOff>
    </xdr:from>
    <xdr:to>
      <xdr:col>72</xdr:col>
      <xdr:colOff>38100</xdr:colOff>
      <xdr:row>59</xdr:row>
      <xdr:rowOff>55691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100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46818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1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125606</xdr:rowOff>
    </xdr:from>
    <xdr:to>
      <xdr:col>67</xdr:col>
      <xdr:colOff>101600</xdr:colOff>
      <xdr:row>59</xdr:row>
      <xdr:rowOff>55756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46883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53355</xdr:rowOff>
    </xdr:from>
    <xdr:to>
      <xdr:col>85</xdr:col>
      <xdr:colOff>127000</xdr:colOff>
      <xdr:row>79</xdr:row>
      <xdr:rowOff>68148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97905"/>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60702</xdr:rowOff>
    </xdr:from>
    <xdr:to>
      <xdr:col>81</xdr:col>
      <xdr:colOff>50800</xdr:colOff>
      <xdr:row>79</xdr:row>
      <xdr:rowOff>68148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05252"/>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60702</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05252"/>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97115</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166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2555</xdr:rowOff>
    </xdr:from>
    <xdr:to>
      <xdr:col>85</xdr:col>
      <xdr:colOff>177800</xdr:colOff>
      <xdr:row>79</xdr:row>
      <xdr:rowOff>104155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133382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17348</xdr:rowOff>
    </xdr:from>
    <xdr:to>
      <xdr:col>81</xdr:col>
      <xdr:colOff>101600</xdr:colOff>
      <xdr:row>79</xdr:row>
      <xdr:rowOff>118948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110075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5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9902</xdr:rowOff>
    </xdr:from>
    <xdr:to>
      <xdr:col>76</xdr:col>
      <xdr:colOff>165100</xdr:colOff>
      <xdr:row>79</xdr:row>
      <xdr:rowOff>111502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102629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64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46315</xdr:rowOff>
    </xdr:from>
    <xdr:to>
      <xdr:col>67</xdr:col>
      <xdr:colOff>101600</xdr:colOff>
      <xdr:row>79</xdr:row>
      <xdr:rowOff>147915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139042</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8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125337</xdr:rowOff>
    </xdr:from>
    <xdr:to>
      <xdr:col>85</xdr:col>
      <xdr:colOff>127000</xdr:colOff>
      <xdr:row>96</xdr:row>
      <xdr:rowOff>141936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4537"/>
          <a:ext cx="8382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141936</xdr:rowOff>
    </xdr:from>
    <xdr:to>
      <xdr:col>81</xdr:col>
      <xdr:colOff>50800</xdr:colOff>
      <xdr:row>96</xdr:row>
      <xdr:rowOff>152502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01136"/>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152502</xdr:rowOff>
    </xdr:from>
    <xdr:to>
      <xdr:col>76</xdr:col>
      <xdr:colOff>114300</xdr:colOff>
      <xdr:row>96</xdr:row>
      <xdr:rowOff>163144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11702"/>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147092</xdr:rowOff>
    </xdr:from>
    <xdr:to>
      <xdr:col>71</xdr:col>
      <xdr:colOff>177800</xdr:colOff>
      <xdr:row>96</xdr:row>
      <xdr:rowOff>163144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06292"/>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74537</xdr:rowOff>
    </xdr:from>
    <xdr:to>
      <xdr:col>85</xdr:col>
      <xdr:colOff>177800</xdr:colOff>
      <xdr:row>97</xdr:row>
      <xdr:rowOff>4687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52964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91136</xdr:rowOff>
    </xdr:from>
    <xdr:to>
      <xdr:col>81</xdr:col>
      <xdr:colOff>101600</xdr:colOff>
      <xdr:row>97</xdr:row>
      <xdr:rowOff>21286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101702</xdr:rowOff>
    </xdr:from>
    <xdr:to>
      <xdr:col>76</xdr:col>
      <xdr:colOff>165100</xdr:colOff>
      <xdr:row>97</xdr:row>
      <xdr:rowOff>31852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22979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112344</xdr:rowOff>
    </xdr:from>
    <xdr:to>
      <xdr:col>72</xdr:col>
      <xdr:colOff>38100</xdr:colOff>
      <xdr:row>97</xdr:row>
      <xdr:rowOff>42494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33621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96292</xdr:rowOff>
    </xdr:from>
    <xdr:to>
      <xdr:col>67</xdr:col>
      <xdr:colOff>101600</xdr:colOff>
      <xdr:row>97</xdr:row>
      <xdr:rowOff>26442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17569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総務費については、令和３年度は、退職手当の増加などによる人件費の増加したものの特別定額給付金分が大幅に減少したことにより、前年に比べ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92,601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円の大幅減となった。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児童福祉費や社会福祉費等の伸びにより増加傾向にあり、令和３年度は社会福祉費において非課税世帯臨時特別給付金等の経費が増加し、児童福祉費においては子育て世帯への臨時特別給付金等の経費が発生したことにより、前年と比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15,413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令和２年度に新型コロナ感染拡大防止に係る協力金や事業者支援の給付等の増、プレミアム商品券の発行等により増加したが、令和３年度は同協力金や事業者支援の給付等が減少したことで、</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3,240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年度に神武寺トンネル改良事業、市営桜山住宅建替等による普通建設事業費の増により、大きく増加したが、令和元年度は市営住宅の建築が完了したことや新規の大型整備事業が無かったため</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令和２年度は崖地の安全対策工事や、下水道事業への繰出金の増加により、増加に転じ、令和３年度も、急傾斜地崩壊対策事業の負担金の増加等により経費が増加したが、大規模な整備事業等が少なかったため、類似団体平均値と比較すると低い水準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類似団体平均と比較すると高い水準にあったが、令和元年度は消防車両や施設の整備が少なかったことにより、類似団体平均を下回った。令和２年度は防災行政無線デジタル化整備工事等、令和３年度は消防ポンプ自動車購入等により増加し、類似団体平均値を上回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同程度で推移していたが、令和２年度は教育用通信ネットワーク整備や小学校の用地購入、幼児教育・保育の無償化に伴う扶助費の増加や新型コロナウイルス感染症対策のための資機材や備品の整備によりに増加し、令和３年度は教育総務費において奨学金財団設立時の拠出金により投資及び出資金が増加したため、前年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13,698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円増加したが、類似団体平均値を下回っている。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年度は市有地売払等による歳入の増により大きく増加した。平成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緊急財政対策による歳出総額の減少により増加し、令和元年度は繰越金や市税、普通交付税の増加により増加した。令和２年度は歳出決算額は増加したが、国庫支出金の増や基金繰入金の増、地方消費税交付金の増等により、歳入決算額が歳出決算額の増加を上回りさらに増加した。</a:t>
          </a:r>
          <a:r>
            <a:rPr kumimoji="1" lang="ja-JP" altLang="en-US" sz="1100">
              <a:solidFill>
                <a:schemeClr val="dk1"/>
              </a:solidFill>
              <a:effectLst/>
              <a:latin typeface="+mn-lt"/>
              <a:ea typeface="+mn-ea"/>
              <a:cs typeface="+mn-cs"/>
            </a:rPr>
            <a:t>令和３年度は普通交付税の再算定による追加交付が行われたことで歳入が増加し、歳入決算額が歳出決算額を上回り、増加となった。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年度は、一般会計において</a:t>
          </a:r>
          <a:r>
            <a:rPr kumimoji="1" lang="ja-JP" altLang="ja-JP" sz="1100">
              <a:solidFill>
                <a:schemeClr val="dk1"/>
              </a:solidFill>
              <a:effectLst/>
              <a:latin typeface="+mn-lt"/>
              <a:ea typeface="+mn-ea"/>
              <a:cs typeface="+mn-cs"/>
            </a:rPr>
            <a:t>市有地売払等による歳入の増加や</a:t>
          </a:r>
          <a:r>
            <a:rPr lang="ja-JP" altLang="ja-JP" sz="1100">
              <a:solidFill>
                <a:schemeClr val="dk1"/>
              </a:solidFill>
              <a:effectLst/>
              <a:latin typeface="+mn-lt"/>
              <a:ea typeface="+mn-ea"/>
              <a:cs typeface="+mn-cs"/>
            </a:rPr>
            <a:t>介護保険事業特別会計において繰越金が増加したことなどが起因し、前年度より全体で黒字額が増加している。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一般会計において財政対策による歳出総額の減少により黒字額が増加したものの、介護保険事業特別会計において一般会計からの繰入金が減少したことや国民健康保険事業特別会計において</a:t>
          </a:r>
          <a:r>
            <a:rPr lang="ja-JP" altLang="ja-JP" sz="1100">
              <a:solidFill>
                <a:schemeClr val="dk1"/>
              </a:solidFill>
              <a:effectLst/>
              <a:latin typeface="+mn-lt"/>
              <a:ea typeface="+mn-ea"/>
              <a:cs typeface="+mn-cs"/>
            </a:rPr>
            <a:t>国民健康保険財政運営の県単位化の開始により、歳入・歳出ともに執行率が上昇したことなどが起因し、前年度より全体で黒字額が減少している。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令和元年度は、一般会計以外の会計は横ばいであるが、一般会計において</a:t>
          </a:r>
          <a:r>
            <a:rPr kumimoji="1" lang="ja-JP" altLang="ja-JP" sz="1100">
              <a:solidFill>
                <a:schemeClr val="dk1"/>
              </a:solidFill>
              <a:effectLst/>
              <a:latin typeface="+mn-lt"/>
              <a:ea typeface="+mn-ea"/>
              <a:cs typeface="+mn-cs"/>
            </a:rPr>
            <a:t>繰越金や市税、普通交付税が増加したことにより、前年度より全体で黒字額が増加している。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一般会計において国庫支出金や基金繰入金、地方消費税交付金が増加したことや国民健康保険事業特別会計及び介護保険事業特別会計においてコロナ禍における受診控えによる給付費の減少により、前年度より全体で黒字額が増加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令和３年度は、一般会計において普通交付税の増額による歳入増加や国民健康保険事業特別会計における繰越金の増加などが起因し、前年度より全体で黒字額が増加している。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26886087</v>
      </c>
      <c r="BO4" s="453"/>
      <c r="BP4" s="453"/>
      <c r="BQ4" s="453"/>
      <c r="BR4" s="453"/>
      <c r="BS4" s="453"/>
      <c r="BT4" s="453"/>
      <c r="BU4" s="454"/>
      <c r="BV4" s="452">
        <v>28939067</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17.5</v>
      </c>
      <c r="CU4" s="593"/>
      <c r="CV4" s="593"/>
      <c r="CW4" s="593"/>
      <c r="CX4" s="593"/>
      <c r="CY4" s="593"/>
      <c r="CZ4" s="593"/>
      <c r="DA4" s="594"/>
      <c r="DB4" s="592">
        <v>13.1</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24557577</v>
      </c>
      <c r="BO5" s="424"/>
      <c r="BP5" s="424"/>
      <c r="BQ5" s="424"/>
      <c r="BR5" s="424"/>
      <c r="BS5" s="424"/>
      <c r="BT5" s="424"/>
      <c r="BU5" s="425"/>
      <c r="BV5" s="423">
        <v>27271947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85.6</v>
      </c>
      <c r="CU5" s="421"/>
      <c r="CV5" s="421"/>
      <c r="CW5" s="421"/>
      <c r="CX5" s="421"/>
      <c r="CY5" s="421"/>
      <c r="CZ5" s="421"/>
      <c r="DA5" s="422"/>
      <c r="DB5" s="420">
        <v>93.2</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2328510</v>
      </c>
      <c r="BO6" s="424"/>
      <c r="BP6" s="424"/>
      <c r="BQ6" s="424"/>
      <c r="BR6" s="424"/>
      <c r="BS6" s="424"/>
      <c r="BT6" s="424"/>
      <c r="BU6" s="425"/>
      <c r="BV6" s="423">
        <v>1667120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91.3</v>
      </c>
      <c r="CU6" s="567"/>
      <c r="CV6" s="567"/>
      <c r="CW6" s="567"/>
      <c r="CX6" s="567"/>
      <c r="CY6" s="567"/>
      <c r="CZ6" s="567"/>
      <c r="DA6" s="568"/>
      <c r="DB6" s="566">
        <v>99.4</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4594</v>
      </c>
      <c r="BO7" s="424"/>
      <c r="BP7" s="424"/>
      <c r="BQ7" s="424"/>
      <c r="BR7" s="424"/>
      <c r="BS7" s="424"/>
      <c r="BT7" s="424"/>
      <c r="BU7" s="425"/>
      <c r="BV7" s="423">
        <v>33526</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13259651</v>
      </c>
      <c r="CU7" s="424"/>
      <c r="CV7" s="424"/>
      <c r="CW7" s="424"/>
      <c r="CX7" s="424"/>
      <c r="CY7" s="424"/>
      <c r="CZ7" s="424"/>
      <c r="DA7" s="425"/>
      <c r="DB7" s="423">
        <v>12490721</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94</v>
      </c>
      <c r="AV8" s="482"/>
      <c r="AW8" s="482"/>
      <c r="AX8" s="482"/>
      <c r="AY8" s="437" t="s">
        <v>109</v>
      </c>
      <c r="AZ8" s="438"/>
      <c r="BA8" s="438"/>
      <c r="BB8" s="438"/>
      <c r="BC8" s="438"/>
      <c r="BD8" s="438"/>
      <c r="BE8" s="438"/>
      <c r="BF8" s="438"/>
      <c r="BG8" s="438"/>
      <c r="BH8" s="438"/>
      <c r="BI8" s="438"/>
      <c r="BJ8" s="438"/>
      <c r="BK8" s="438"/>
      <c r="BL8" s="438"/>
      <c r="BM8" s="439"/>
      <c r="BN8" s="423">
        <v>2323916</v>
      </c>
      <c r="BO8" s="424"/>
      <c r="BP8" s="424"/>
      <c r="BQ8" s="424"/>
      <c r="BR8" s="424"/>
      <c r="BS8" s="424"/>
      <c r="BT8" s="424"/>
      <c r="BU8" s="425"/>
      <c r="BV8" s="423">
        <v>1633594</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0.83</v>
      </c>
      <c r="CU8" s="527"/>
      <c r="CV8" s="527"/>
      <c r="CW8" s="527"/>
      <c r="CX8" s="527"/>
      <c r="CY8" s="527"/>
      <c r="CZ8" s="527"/>
      <c r="DA8" s="528"/>
      <c r="DB8" s="526">
        <v>0.86</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57060</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94</v>
      </c>
      <c r="AV9" s="482"/>
      <c r="AW9" s="482"/>
      <c r="AX9" s="482"/>
      <c r="AY9" s="437" t="s">
        <v>115</v>
      </c>
      <c r="AZ9" s="438"/>
      <c r="BA9" s="438"/>
      <c r="BB9" s="438"/>
      <c r="BC9" s="438"/>
      <c r="BD9" s="438"/>
      <c r="BE9" s="438"/>
      <c r="BF9" s="438"/>
      <c r="BG9" s="438"/>
      <c r="BH9" s="438"/>
      <c r="BI9" s="438"/>
      <c r="BJ9" s="438"/>
      <c r="BK9" s="438"/>
      <c r="BL9" s="438"/>
      <c r="BM9" s="439"/>
      <c r="BN9" s="423">
        <v>690322</v>
      </c>
      <c r="BO9" s="424"/>
      <c r="BP9" s="424"/>
      <c r="BQ9" s="424"/>
      <c r="BR9" s="424"/>
      <c r="BS9" s="424"/>
      <c r="BT9" s="424"/>
      <c r="BU9" s="425"/>
      <c r="BV9" s="423">
        <v>348297</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11.3</v>
      </c>
      <c r="CU9" s="421"/>
      <c r="CV9" s="421"/>
      <c r="CW9" s="421"/>
      <c r="CX9" s="421"/>
      <c r="CY9" s="421"/>
      <c r="CZ9" s="421"/>
      <c r="DA9" s="422"/>
      <c r="DB9" s="420">
        <v>11.3</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57425</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996088</v>
      </c>
      <c r="BO10" s="424"/>
      <c r="BP10" s="424"/>
      <c r="BQ10" s="424"/>
      <c r="BR10" s="424"/>
      <c r="BS10" s="424"/>
      <c r="BT10" s="424"/>
      <c r="BU10" s="425"/>
      <c r="BV10" s="423">
        <v>1252759</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94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59391</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550000</v>
      </c>
      <c r="BO12" s="424"/>
      <c r="BP12" s="424"/>
      <c r="BQ12" s="424"/>
      <c r="BR12" s="424"/>
      <c r="BS12" s="424"/>
      <c r="BT12" s="424"/>
      <c r="BU12" s="425"/>
      <c r="BV12" s="423">
        <v>900000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137</v>
      </c>
      <c r="N13" s="508"/>
      <c r="O13" s="508"/>
      <c r="P13" s="508"/>
      <c r="Q13" s="509"/>
      <c r="R13" s="510">
        <v>58857</v>
      </c>
      <c r="S13" s="511"/>
      <c r="T13" s="511"/>
      <c r="U13" s="511"/>
      <c r="V13" s="512"/>
      <c r="W13" s="513" t="s">
        <v>138</v>
      </c>
      <c r="X13" s="409"/>
      <c r="Y13" s="409"/>
      <c r="Z13" s="409"/>
      <c r="AA13" s="409"/>
      <c r="AB13" s="410"/>
      <c r="AC13" s="376">
        <v>107</v>
      </c>
      <c r="AD13" s="377"/>
      <c r="AE13" s="377"/>
      <c r="AF13" s="377"/>
      <c r="AG13" s="378"/>
      <c r="AH13" s="376">
        <v>119</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1136410</v>
      </c>
      <c r="BO13" s="424"/>
      <c r="BP13" s="424"/>
      <c r="BQ13" s="424"/>
      <c r="BR13" s="424"/>
      <c r="BS13" s="424"/>
      <c r="BT13" s="424"/>
      <c r="BU13" s="425"/>
      <c r="BV13" s="423">
        <v>701056</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6.3</v>
      </c>
      <c r="CU13" s="421"/>
      <c r="CV13" s="421"/>
      <c r="CW13" s="421"/>
      <c r="CX13" s="421"/>
      <c r="CY13" s="421"/>
      <c r="CZ13" s="421"/>
      <c r="DA13" s="422"/>
      <c r="DB13" s="420">
        <v>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143</v>
      </c>
      <c r="M14" s="550"/>
      <c r="N14" s="550"/>
      <c r="O14" s="550"/>
      <c r="P14" s="550"/>
      <c r="Q14" s="551"/>
      <c r="R14" s="510">
        <v>59598</v>
      </c>
      <c r="S14" s="511"/>
      <c r="T14" s="511"/>
      <c r="U14" s="511"/>
      <c r="V14" s="512"/>
      <c r="W14" s="514"/>
      <c r="X14" s="412"/>
      <c r="Y14" s="412"/>
      <c r="Z14" s="412"/>
      <c r="AA14" s="412"/>
      <c r="AB14" s="413"/>
      <c r="AC14" s="503">
        <v>0.4</v>
      </c>
      <c r="AD14" s="504"/>
      <c r="AE14" s="504"/>
      <c r="AF14" s="504"/>
      <c r="AG14" s="505"/>
      <c r="AH14" s="503">
        <v>0.5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11.7</v>
      </c>
      <c r="CU14" s="521"/>
      <c r="CV14" s="521"/>
      <c r="CW14" s="521"/>
      <c r="CX14" s="521"/>
      <c r="CY14" s="521"/>
      <c r="CZ14" s="521"/>
      <c r="DA14" s="522"/>
      <c r="DB14" s="520">
        <v>30.6</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145</v>
      </c>
      <c r="N15" s="508"/>
      <c r="O15" s="508"/>
      <c r="P15" s="508"/>
      <c r="Q15" s="509"/>
      <c r="R15" s="510">
        <v>59074</v>
      </c>
      <c r="S15" s="511"/>
      <c r="T15" s="511"/>
      <c r="U15" s="511"/>
      <c r="V15" s="512"/>
      <c r="W15" s="513" t="s">
        <v>146</v>
      </c>
      <c r="X15" s="409"/>
      <c r="Y15" s="409"/>
      <c r="Z15" s="409"/>
      <c r="AA15" s="409"/>
      <c r="AB15" s="410"/>
      <c r="AC15" s="376">
        <v>3449</v>
      </c>
      <c r="AD15" s="377"/>
      <c r="AE15" s="377"/>
      <c r="AF15" s="377"/>
      <c r="AG15" s="378"/>
      <c r="AH15" s="376">
        <v>3762</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7763415</v>
      </c>
      <c r="BO15" s="453"/>
      <c r="BP15" s="453"/>
      <c r="BQ15" s="453"/>
      <c r="BR15" s="453"/>
      <c r="BS15" s="453"/>
      <c r="BT15" s="453"/>
      <c r="BU15" s="454"/>
      <c r="BV15" s="452">
        <v>7935713</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14.2</v>
      </c>
      <c r="AD16" s="504"/>
      <c r="AE16" s="504"/>
      <c r="AF16" s="504"/>
      <c r="AG16" s="505"/>
      <c r="AH16" s="503">
        <v>15.8</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9768550</v>
      </c>
      <c r="BO16" s="424"/>
      <c r="BP16" s="424"/>
      <c r="BQ16" s="424"/>
      <c r="BR16" s="424"/>
      <c r="BS16" s="424"/>
      <c r="BT16" s="424"/>
      <c r="BU16" s="425"/>
      <c r="BV16" s="423">
        <v>9304631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20696</v>
      </c>
      <c r="AD17" s="377"/>
      <c r="AE17" s="377"/>
      <c r="AF17" s="377"/>
      <c r="AG17" s="378"/>
      <c r="AH17" s="376">
        <v>19856</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10067036</v>
      </c>
      <c r="BO17" s="424"/>
      <c r="BP17" s="424"/>
      <c r="BQ17" s="424"/>
      <c r="BR17" s="424"/>
      <c r="BS17" s="424"/>
      <c r="BT17" s="424"/>
      <c r="BU17" s="425"/>
      <c r="BV17" s="423">
        <v>10340510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17.28</v>
      </c>
      <c r="M18" s="476"/>
      <c r="N18" s="476"/>
      <c r="O18" s="476"/>
      <c r="P18" s="476"/>
      <c r="Q18" s="476"/>
      <c r="R18" s="477"/>
      <c r="S18" s="477"/>
      <c r="T18" s="477"/>
      <c r="U18" s="477"/>
      <c r="V18" s="478"/>
      <c r="W18" s="494"/>
      <c r="X18" s="495"/>
      <c r="Y18" s="495"/>
      <c r="Z18" s="495"/>
      <c r="AA18" s="495"/>
      <c r="AB18" s="519"/>
      <c r="AC18" s="393">
        <v>85.3</v>
      </c>
      <c r="AD18" s="394"/>
      <c r="AE18" s="394"/>
      <c r="AF18" s="394"/>
      <c r="AG18" s="479"/>
      <c r="AH18" s="393">
        <v>83.6</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11862582</v>
      </c>
      <c r="BO18" s="424"/>
      <c r="BP18" s="424"/>
      <c r="BQ18" s="424"/>
      <c r="BR18" s="424"/>
      <c r="BS18" s="424"/>
      <c r="BT18" s="424"/>
      <c r="BU18" s="425"/>
      <c r="BV18" s="423">
        <v>12011076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3302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17787475</v>
      </c>
      <c r="BO19" s="424"/>
      <c r="BP19" s="424"/>
      <c r="BQ19" s="424"/>
      <c r="BR19" s="424"/>
      <c r="BS19" s="424"/>
      <c r="BT19" s="424"/>
      <c r="BU19" s="425"/>
      <c r="BV19" s="423">
        <v>17064725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24869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17375160</v>
      </c>
      <c r="BO22" s="453"/>
      <c r="BP22" s="453"/>
      <c r="BQ22" s="453"/>
      <c r="BR22" s="453"/>
      <c r="BS22" s="453"/>
      <c r="BT22" s="453"/>
      <c r="BU22" s="454"/>
      <c r="BV22" s="452">
        <v>17699292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15040129</v>
      </c>
      <c r="BO23" s="424"/>
      <c r="BP23" s="424"/>
      <c r="BQ23" s="424"/>
      <c r="BR23" s="424"/>
      <c r="BS23" s="424"/>
      <c r="BT23" s="424"/>
      <c r="BU23" s="425"/>
      <c r="BV23" s="423">
        <v>15249659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4550</v>
      </c>
      <c r="R24" s="377"/>
      <c r="S24" s="377"/>
      <c r="T24" s="377"/>
      <c r="U24" s="377"/>
      <c r="V24" s="378"/>
      <c r="W24" s="466"/>
      <c r="X24" s="403"/>
      <c r="Y24" s="404"/>
      <c r="Z24" s="379" t="s">
        <v>171</v>
      </c>
      <c r="AA24" s="380"/>
      <c r="AB24" s="380"/>
      <c r="AC24" s="380"/>
      <c r="AD24" s="380"/>
      <c r="AE24" s="380"/>
      <c r="AF24" s="380"/>
      <c r="AG24" s="381"/>
      <c r="AH24" s="376">
        <v>409</v>
      </c>
      <c r="AI24" s="377"/>
      <c r="AJ24" s="377"/>
      <c r="AK24" s="377"/>
      <c r="AL24" s="378"/>
      <c r="AM24" s="376">
        <v>1289986</v>
      </c>
      <c r="AN24" s="377"/>
      <c r="AO24" s="377"/>
      <c r="AP24" s="377"/>
      <c r="AQ24" s="377"/>
      <c r="AR24" s="378"/>
      <c r="AS24" s="376">
        <v>3154</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7200739</v>
      </c>
      <c r="BO24" s="424"/>
      <c r="BP24" s="424"/>
      <c r="BQ24" s="424"/>
      <c r="BR24" s="424"/>
      <c r="BS24" s="424"/>
      <c r="BT24" s="424"/>
      <c r="BU24" s="425"/>
      <c r="BV24" s="423">
        <v>7588008</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1</v>
      </c>
      <c r="M25" s="377"/>
      <c r="N25" s="377"/>
      <c r="O25" s="377"/>
      <c r="P25" s="378"/>
      <c r="Q25" s="376">
        <v>7550</v>
      </c>
      <c r="R25" s="377"/>
      <c r="S25" s="377"/>
      <c r="T25" s="377"/>
      <c r="U25" s="377"/>
      <c r="V25" s="378"/>
      <c r="W25" s="466"/>
      <c r="X25" s="403"/>
      <c r="Y25" s="404"/>
      <c r="Z25" s="379" t="s">
        <v>174</v>
      </c>
      <c r="AA25" s="380"/>
      <c r="AB25" s="380"/>
      <c r="AC25" s="380"/>
      <c r="AD25" s="380"/>
      <c r="AE25" s="380"/>
      <c r="AF25" s="380"/>
      <c r="AG25" s="381"/>
      <c r="AH25" s="376">
        <v>88</v>
      </c>
      <c r="AI25" s="377"/>
      <c r="AJ25" s="377"/>
      <c r="AK25" s="377"/>
      <c r="AL25" s="378"/>
      <c r="AM25" s="376">
        <v>262240</v>
      </c>
      <c r="AN25" s="377"/>
      <c r="AO25" s="377"/>
      <c r="AP25" s="377"/>
      <c r="AQ25" s="377"/>
      <c r="AR25" s="378"/>
      <c r="AS25" s="376">
        <v>2980</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1687233</v>
      </c>
      <c r="BO25" s="453"/>
      <c r="BP25" s="453"/>
      <c r="BQ25" s="453"/>
      <c r="BR25" s="453"/>
      <c r="BS25" s="453"/>
      <c r="BT25" s="453"/>
      <c r="BU25" s="454"/>
      <c r="BV25" s="452">
        <v>1210332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176</v>
      </c>
      <c r="F26" s="380"/>
      <c r="G26" s="380"/>
      <c r="H26" s="380"/>
      <c r="I26" s="380"/>
      <c r="J26" s="380"/>
      <c r="K26" s="381"/>
      <c r="L26" s="376">
        <v>1</v>
      </c>
      <c r="M26" s="377"/>
      <c r="N26" s="377"/>
      <c r="O26" s="377"/>
      <c r="P26" s="378"/>
      <c r="Q26" s="376">
        <v>6730</v>
      </c>
      <c r="R26" s="377"/>
      <c r="S26" s="377"/>
      <c r="T26" s="377"/>
      <c r="U26" s="377"/>
      <c r="V26" s="378"/>
      <c r="W26" s="466"/>
      <c r="X26" s="403"/>
      <c r="Y26" s="404"/>
      <c r="Z26" s="379" t="s">
        <v>177</v>
      </c>
      <c r="AA26" s="434"/>
      <c r="AB26" s="434"/>
      <c r="AC26" s="434"/>
      <c r="AD26" s="434"/>
      <c r="AE26" s="434"/>
      <c r="AF26" s="434"/>
      <c r="AG26" s="435"/>
      <c r="AH26" s="376">
        <v>54</v>
      </c>
      <c r="AI26" s="377"/>
      <c r="AJ26" s="377"/>
      <c r="AK26" s="377"/>
      <c r="AL26" s="378"/>
      <c r="AM26" s="376">
        <v>185274</v>
      </c>
      <c r="AN26" s="377"/>
      <c r="AO26" s="377"/>
      <c r="AP26" s="377"/>
      <c r="AQ26" s="377"/>
      <c r="AR26" s="378"/>
      <c r="AS26" s="376">
        <v>3431</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179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5420</v>
      </c>
      <c r="R27" s="377"/>
      <c r="S27" s="377"/>
      <c r="T27" s="377"/>
      <c r="U27" s="377"/>
      <c r="V27" s="378"/>
      <c r="W27" s="466"/>
      <c r="X27" s="403"/>
      <c r="Y27" s="404"/>
      <c r="Z27" s="379" t="s">
        <v>181</v>
      </c>
      <c r="AA27" s="380"/>
      <c r="AB27" s="380"/>
      <c r="AC27" s="380"/>
      <c r="AD27" s="380"/>
      <c r="AE27" s="380"/>
      <c r="AF27" s="380"/>
      <c r="AG27" s="381"/>
      <c r="AH27" s="376">
        <v>2</v>
      </c>
      <c r="AI27" s="377"/>
      <c r="AJ27" s="377"/>
      <c r="AK27" s="377"/>
      <c r="AL27" s="378"/>
      <c r="AM27" s="376" t="s">
        <v>182</v>
      </c>
      <c r="AN27" s="377"/>
      <c r="AO27" s="377"/>
      <c r="AP27" s="377"/>
      <c r="AQ27" s="377"/>
      <c r="AR27" s="378"/>
      <c r="AS27" s="376" t="s">
        <v>182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t="s">
        <v>179</v>
      </c>
      <c r="BO27" s="458"/>
      <c r="BP27" s="458"/>
      <c r="BQ27" s="458"/>
      <c r="BR27" s="458"/>
      <c r="BS27" s="458"/>
      <c r="BT27" s="458"/>
      <c r="BU27" s="459"/>
      <c r="BV27" s="457" t="s">
        <v>184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185</v>
      </c>
      <c r="F28" s="380"/>
      <c r="G28" s="380"/>
      <c r="H28" s="380"/>
      <c r="I28" s="380"/>
      <c r="J28" s="380"/>
      <c r="K28" s="381"/>
      <c r="L28" s="376">
        <v>1</v>
      </c>
      <c r="M28" s="377"/>
      <c r="N28" s="377"/>
      <c r="O28" s="377"/>
      <c r="P28" s="378"/>
      <c r="Q28" s="376">
        <v>4820</v>
      </c>
      <c r="R28" s="377"/>
      <c r="S28" s="377"/>
      <c r="T28" s="377"/>
      <c r="U28" s="377"/>
      <c r="V28" s="378"/>
      <c r="W28" s="466"/>
      <c r="X28" s="403"/>
      <c r="Y28" s="404"/>
      <c r="Z28" s="379" t="s">
        <v>186</v>
      </c>
      <c r="AA28" s="380"/>
      <c r="AB28" s="380"/>
      <c r="AC28" s="380"/>
      <c r="AD28" s="380"/>
      <c r="AE28" s="380"/>
      <c r="AF28" s="380"/>
      <c r="AG28" s="381"/>
      <c r="AH28" s="376" t="s">
        <v>179</v>
      </c>
      <c r="AI28" s="377"/>
      <c r="AJ28" s="377"/>
      <c r="AK28" s="377"/>
      <c r="AL28" s="378"/>
      <c r="AM28" s="376" t="s">
        <v>127</v>
      </c>
      <c r="AN28" s="377"/>
      <c r="AO28" s="377"/>
      <c r="AP28" s="377"/>
      <c r="AQ28" s="377"/>
      <c r="AR28" s="378"/>
      <c r="AS28" s="376" t="s">
        <v>179</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2370631</v>
      </c>
      <c r="BO28" s="453"/>
      <c r="BP28" s="453"/>
      <c r="BQ28" s="453"/>
      <c r="BR28" s="453"/>
      <c r="BS28" s="453"/>
      <c r="BT28" s="453"/>
      <c r="BU28" s="454"/>
      <c r="BV28" s="452">
        <v>1924543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188</v>
      </c>
      <c r="F29" s="380"/>
      <c r="G29" s="380"/>
      <c r="H29" s="380"/>
      <c r="I29" s="380"/>
      <c r="J29" s="380"/>
      <c r="K29" s="381"/>
      <c r="L29" s="376">
        <v>15</v>
      </c>
      <c r="M29" s="377"/>
      <c r="N29" s="377"/>
      <c r="O29" s="377"/>
      <c r="P29" s="378"/>
      <c r="Q29" s="376">
        <v>4390</v>
      </c>
      <c r="R29" s="377"/>
      <c r="S29" s="377"/>
      <c r="T29" s="377"/>
      <c r="U29" s="377"/>
      <c r="V29" s="378"/>
      <c r="W29" s="467"/>
      <c r="X29" s="468"/>
      <c r="Y29" s="469"/>
      <c r="Z29" s="379" t="s">
        <v>189</v>
      </c>
      <c r="AA29" s="380"/>
      <c r="AB29" s="380"/>
      <c r="AC29" s="380"/>
      <c r="AD29" s="380"/>
      <c r="AE29" s="380"/>
      <c r="AF29" s="380"/>
      <c r="AG29" s="381"/>
      <c r="AH29" s="376">
        <v>411</v>
      </c>
      <c r="AI29" s="377"/>
      <c r="AJ29" s="377"/>
      <c r="AK29" s="377"/>
      <c r="AL29" s="378"/>
      <c r="AM29" s="376">
        <v>1297562</v>
      </c>
      <c r="AN29" s="377"/>
      <c r="AO29" s="377"/>
      <c r="AP29" s="377"/>
      <c r="AQ29" s="377"/>
      <c r="AR29" s="378"/>
      <c r="AS29" s="376">
        <v>3157</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t="s">
        <v>128</v>
      </c>
      <c r="BO29" s="424"/>
      <c r="BP29" s="424"/>
      <c r="BQ29" s="424"/>
      <c r="BR29" s="424"/>
      <c r="BS29" s="424"/>
      <c r="BT29" s="424"/>
      <c r="BU29" s="425"/>
      <c r="BV29" s="423" t="s">
        <v>127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2153940</v>
      </c>
      <c r="BO30" s="458"/>
      <c r="BP30" s="458"/>
      <c r="BQ30" s="458"/>
      <c r="BR30" s="458"/>
      <c r="BS30" s="458"/>
      <c r="BT30" s="458"/>
      <c r="BU30" s="459"/>
      <c r="BV30" s="457">
        <v>960286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198</v>
      </c>
      <c r="D33" s="375"/>
      <c r="E33" s="374" t="s">
        <v>199</v>
      </c>
      <c r="F33" s="374"/>
      <c r="G33" s="374"/>
      <c r="H33" s="374"/>
      <c r="I33" s="374"/>
      <c r="J33" s="374"/>
      <c r="K33" s="374"/>
      <c r="L33" s="374"/>
      <c r="M33" s="374"/>
      <c r="N33" s="374"/>
      <c r="O33" s="374"/>
      <c r="P33" s="374"/>
      <c r="Q33" s="374"/>
      <c r="R33" s="374"/>
      <c r="S33" s="374"/>
      <c r="T33" s="203"/>
      <c r="U33" s="375" t="s">
        <v>198</v>
      </c>
      <c r="V33" s="375"/>
      <c r="W33" s="374" t="s">
        <v>200</v>
      </c>
      <c r="X33" s="374"/>
      <c r="Y33" s="374"/>
      <c r="Z33" s="374"/>
      <c r="AA33" s="374"/>
      <c r="AB33" s="374"/>
      <c r="AC33" s="374"/>
      <c r="AD33" s="374"/>
      <c r="AE33" s="374"/>
      <c r="AF33" s="374"/>
      <c r="AG33" s="374"/>
      <c r="AH33" s="374"/>
      <c r="AI33" s="374"/>
      <c r="AJ33" s="374"/>
      <c r="AK33" s="374"/>
      <c r="AL33" s="203"/>
      <c r="AM33" s="375" t="s">
        <v>198</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198</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下水道事業会計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6</v>
      </c>
      <c r="BX34" s="371"/>
      <c r="BY34" s="372" t="str">
        <f>IF('各会計、関係団体の財政状況及び健全化判断比率'!B68="","",'各会計、関係団体の財政状況及び健全化判断比率'!B68)</f>
        <v>神奈川県後期高齢者医療広域連合（一般会計）</v>
      </c>
      <c r="BZ34" s="372"/>
      <c r="CA34" s="372"/>
      <c r="CB34" s="372"/>
      <c r="CC34" s="372"/>
      <c r="CD34" s="372"/>
      <c r="CE34" s="372"/>
      <c r="CF34" s="372"/>
      <c r="CG34" s="372"/>
      <c r="CH34" s="372"/>
      <c r="CI34" s="372"/>
      <c r="CJ34" s="372"/>
      <c r="CK34" s="372"/>
      <c r="CL34" s="372"/>
      <c r="CM34" s="372"/>
      <c r="CN34" s="178"/>
      <c r="CO34" s="371">
        <f>IF(CQ34="","",MAX(C34:D43,U34:V43,AM34:AN43,BE34:BF43,BW34:BX43)+1)</f>
        <v>8</v>
      </c>
      <c r="CP34" s="371"/>
      <c r="CQ34" s="372" t="str">
        <f>IF('各会計、関係団体の財政状況及び健全化判断比率'!BS7="","",'各会計、関係団体の財政状況及び健全化判断比率'!BS7)</f>
        <v>（株）パブリックサービス</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7</v>
      </c>
      <c r="BX35" s="371"/>
      <c r="BY35" s="372" t="str">
        <f>IF('各会計、関係団体の財政状況及び健全化判断比率'!B69="","",'各会計、関係団体の財政状況及び健全化判断比率'!B69)</f>
        <v>神奈川県後期高齢者医療広域連合（事業会計）</v>
      </c>
      <c r="BZ35" s="372"/>
      <c r="CA35" s="372"/>
      <c r="CB35" s="372"/>
      <c r="CC35" s="372"/>
      <c r="CD35" s="372"/>
      <c r="CE35" s="372"/>
      <c r="CF35" s="372"/>
      <c r="CG35" s="372"/>
      <c r="CH35" s="372"/>
      <c r="CI35" s="372"/>
      <c r="CJ35" s="372"/>
      <c r="CK35" s="372"/>
      <c r="CL35" s="372"/>
      <c r="CM35" s="372"/>
      <c r="CN35" s="178"/>
      <c r="CO35" s="371">
        <f t="shared" ref="CO35:CO43" si="3">IF(CQ35="","",CO34+1)</f>
        <v>9</v>
      </c>
      <c r="CP35" s="371"/>
      <c r="CQ35" s="372" t="str">
        <f>IF('各会計、関係団体の財政状況及び健全化判断比率'!BS8="","",'各会計、関係団体の財政状況及び健全化判断比率'!BS8)</f>
        <v>逗子市土地開発公社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t="str">
        <f t="shared" si="2"/>
        <v/>
      </c>
      <c r="BX36" s="371"/>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78"/>
      <c r="CO36" s="371">
        <f t="shared" si="3"/>
        <v>10</v>
      </c>
      <c r="CP36" s="371"/>
      <c r="CQ36" s="372" t="str">
        <f>IF('各会計、関係団体の財政状況及び健全化判断比率'!BS9="","",'各会計、関係団体の財政状況及び健全化判断比率'!BS9)</f>
        <v>（財）逗葉地域医療センター</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f t="shared" si="3"/>
        <v>11</v>
      </c>
      <c r="CP37" s="371"/>
      <c r="CQ37" s="372" t="str">
        <f>IF('各会計、関係団体の財政状況及び健全化判断比率'!BS10="","",'各会計、関係団体の財政状況及び健全化判断比率'!BS10)</f>
        <v>（公財）かながわ海岸美化財団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12</v>
      </c>
      <c r="CP38" s="371"/>
      <c r="CQ38" s="372" t="str">
        <f>IF('各会計、関係団体の財政状況及び健全化判断比率'!BS11="","",'各会計、関係団体の財政状況及び健全化判断比率'!BS11)</f>
        <v>（公財）かながわ健康財団</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595</v>
      </c>
    </row>
    <row r="54" spans="5:113" x14ac:dyDescent="0.2"/>
    <row r="55" spans="5:113" x14ac:dyDescent="0.2"/>
    <row r="56" spans="5:113" x14ac:dyDescent="0.2"/>
  </sheetData>
  <sheetProtection algorithmName="SHA-512" hashValue="4rYwVbvr/0e1TgN9f1yESrEZkHkFT9WMaYsXS173lneFCamFOxSUUajD7puiPMCeG06WrnTZybA9RsPqOdmgFA==" saltValue="I9ssQtZY2qdsxtQv05oL7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80" t="s">
        <v>565</v>
      </c>
      <c r="D34" s="1180"/>
      <c r="E34" s="1181"/>
      <c r="F34" s="32">
        <v>6.77</v>
      </c>
      <c r="G34" s="33">
        <v>8.98</v>
      </c>
      <c r="H34" s="33">
        <v>10.54</v>
      </c>
      <c r="I34" s="33">
        <v>13.07</v>
      </c>
      <c r="J34" s="34">
        <v>17.52</v>
      </c>
      <c r="K34" s="22"/>
      <c r="L34" s="22"/>
      <c r="M34" s="22"/>
      <c r="N34" s="22"/>
      <c r="O34" s="22"/>
      <c r="P34" s="22"/>
    </row>
    <row r="35" spans="1:16" ht="39" customHeight="1" x14ac:dyDescent="0.2">
      <c r="A35" s="22"/>
      <c r="B35" s="35"/>
      <c r="C35" s="1174" t="s">
        <v>566</v>
      </c>
      <c r="D35" s="1175"/>
      <c r="E35" s="1176"/>
      <c r="F35" s="36" t="s">
        <v>519</v>
      </c>
      <c r="G35" s="37" t="s">
        <v>519</v>
      </c>
      <c r="H35" s="37">
        <v>0.11</v>
      </c>
      <c r="I35" s="37">
        <v>1.22</v>
      </c>
      <c r="J35" s="38">
        <v>2.39</v>
      </c>
      <c r="K35" s="22"/>
      <c r="L35" s="22"/>
      <c r="M35" s="22"/>
      <c r="N35" s="22"/>
      <c r="O35" s="22"/>
      <c r="P35" s="22"/>
    </row>
    <row r="36" spans="1:16" ht="39" customHeight="1" x14ac:dyDescent="0.2">
      <c r="A36" s="22"/>
      <c r="B36" s="35"/>
      <c r="C36" s="1174" t="s">
        <v>567</v>
      </c>
      <c r="D36" s="1175"/>
      <c r="E36" s="1176"/>
      <c r="F36" s="36">
        <v>5.05</v>
      </c>
      <c r="G36" s="37">
        <v>2.91</v>
      </c>
      <c r="H36" s="37">
        <v>2.97</v>
      </c>
      <c r="I36" s="37">
        <v>4.04</v>
      </c>
      <c r="J36" s="38">
        <v>1.92</v>
      </c>
      <c r="K36" s="22"/>
      <c r="L36" s="22"/>
      <c r="M36" s="22"/>
      <c r="N36" s="22"/>
      <c r="O36" s="22"/>
      <c r="P36" s="22"/>
    </row>
    <row r="37" spans="1:16" ht="39" customHeight="1" x14ac:dyDescent="0.2">
      <c r="A37" s="22"/>
      <c r="B37" s="35"/>
      <c r="C37" s="1174" t="s">
        <v>568</v>
      </c>
      <c r="D37" s="1175"/>
      <c r="E37" s="1176"/>
      <c r="F37" s="36">
        <v>1.96</v>
      </c>
      <c r="G37" s="37">
        <v>0.15</v>
      </c>
      <c r="H37" s="37">
        <v>0.16</v>
      </c>
      <c r="I37" s="37">
        <v>1.21</v>
      </c>
      <c r="J37" s="38">
        <v>1.45</v>
      </c>
      <c r="K37" s="22"/>
      <c r="L37" s="22"/>
      <c r="M37" s="22"/>
      <c r="N37" s="22"/>
      <c r="O37" s="22"/>
      <c r="P37" s="22"/>
    </row>
    <row r="38" spans="1:16" ht="39" customHeight="1" x14ac:dyDescent="0.2">
      <c r="A38" s="22"/>
      <c r="B38" s="35"/>
      <c r="C38" s="1174" t="s">
        <v>569</v>
      </c>
      <c r="D38" s="1175"/>
      <c r="E38" s="1176"/>
      <c r="F38" s="36">
        <v>0.36</v>
      </c>
      <c r="G38" s="37">
        <v>0.31</v>
      </c>
      <c r="H38" s="37">
        <v>0.31</v>
      </c>
      <c r="I38" s="37">
        <v>0.46</v>
      </c>
      <c r="J38" s="38">
        <v>0.28000000000000003</v>
      </c>
      <c r="K38" s="22"/>
      <c r="L38" s="22"/>
      <c r="M38" s="22"/>
      <c r="N38" s="22"/>
      <c r="O38" s="22"/>
      <c r="P38" s="22"/>
    </row>
    <row r="39" spans="1:16" ht="39" customHeight="1" x14ac:dyDescent="0.2">
      <c r="A39" s="22"/>
      <c r="B39" s="35"/>
      <c r="C39" s="1174"/>
      <c r="D39" s="1175"/>
      <c r="E39" s="1176"/>
      <c r="F39" s="36"/>
      <c r="G39" s="37"/>
      <c r="H39" s="37"/>
      <c r="I39" s="37"/>
      <c r="J39" s="38"/>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570</v>
      </c>
      <c r="D42" s="1175"/>
      <c r="E42" s="1176"/>
      <c r="F42" s="36" t="s">
        <v>519</v>
      </c>
      <c r="G42" s="37" t="s">
        <v>519</v>
      </c>
      <c r="H42" s="37" t="s">
        <v>519</v>
      </c>
      <c r="I42" s="37" t="s">
        <v>519</v>
      </c>
      <c r="J42" s="38" t="s">
        <v>519</v>
      </c>
      <c r="K42" s="22"/>
      <c r="L42" s="22"/>
      <c r="M42" s="22"/>
      <c r="N42" s="22"/>
      <c r="O42" s="22"/>
      <c r="P42" s="22"/>
    </row>
    <row r="43" spans="1:16" ht="39" customHeight="1" thickBot="1" x14ac:dyDescent="0.25">
      <c r="A43" s="22"/>
      <c r="B43" s="40"/>
      <c r="C43" s="1177" t="s">
        <v>571</v>
      </c>
      <c r="D43" s="1178"/>
      <c r="E43" s="1179"/>
      <c r="F43" s="41">
        <v>0.34</v>
      </c>
      <c r="G43" s="42">
        <v>0.24</v>
      </c>
      <c r="H43" s="42" t="s">
        <v>519</v>
      </c>
      <c r="I43" s="42" t="s">
        <v>519</v>
      </c>
      <c r="J43" s="43" t="s">
        <v>519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iI0uRbLpm+v7/kl4KK+TgvvreOgX8RJT24sh4mr9pKRqxpO6CQ4r3z/3dHVSs5A2E+GvjJfHoRRCTl9qg30Xg==" saltValue="2wwvW8YMGegJW+wrIss1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1868</v>
      </c>
      <c r="L45" s="60">
        <v>1855</v>
      </c>
      <c r="M45" s="60">
        <v>1908</v>
      </c>
      <c r="N45" s="60">
        <v>1959</v>
      </c>
      <c r="O45" s="61">
        <v>2030</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519</v>
      </c>
      <c r="L46" s="64" t="s">
        <v>519</v>
      </c>
      <c r="M46" s="64" t="s">
        <v>519</v>
      </c>
      <c r="N46" s="64" t="s">
        <v>519</v>
      </c>
      <c r="O46" s="65" t="s">
        <v>519</v>
      </c>
      <c r="P46" s="48"/>
      <c r="Q46" s="48"/>
      <c r="R46" s="48"/>
      <c r="S46" s="48"/>
      <c r="T46" s="48"/>
      <c r="U46" s="48"/>
    </row>
    <row r="47" spans="1:21" ht="30.75" customHeight="1" x14ac:dyDescent="0.2">
      <c r="A47" s="48"/>
      <c r="B47" s="1202"/>
      <c r="C47" s="1203"/>
      <c r="D47" s="62"/>
      <c r="E47" s="1184" t="s">
        <v>13</v>
      </c>
      <c r="F47" s="1184"/>
      <c r="G47" s="1184"/>
      <c r="H47" s="1184"/>
      <c r="I47" s="1184"/>
      <c r="J47" s="1185"/>
      <c r="K47" s="63" t="s">
        <v>519</v>
      </c>
      <c r="L47" s="64" t="s">
        <v>519</v>
      </c>
      <c r="M47" s="64" t="s">
        <v>519</v>
      </c>
      <c r="N47" s="64" t="s">
        <v>519</v>
      </c>
      <c r="O47" s="65" t="s">
        <v>519</v>
      </c>
      <c r="P47" s="48"/>
      <c r="Q47" s="48"/>
      <c r="R47" s="48"/>
      <c r="S47" s="48"/>
      <c r="T47" s="48"/>
      <c r="U47" s="48"/>
    </row>
    <row r="48" spans="1:21" ht="30.75" customHeight="1" x14ac:dyDescent="0.2">
      <c r="A48" s="48"/>
      <c r="B48" s="1202"/>
      <c r="C48" s="1203"/>
      <c r="D48" s="62"/>
      <c r="E48" s="1184" t="s">
        <v>14</v>
      </c>
      <c r="F48" s="1184"/>
      <c r="G48" s="1184"/>
      <c r="H48" s="1184"/>
      <c r="I48" s="1184"/>
      <c r="J48" s="1185"/>
      <c r="K48" s="63">
        <v>309</v>
      </c>
      <c r="L48" s="64">
        <v>295</v>
      </c>
      <c r="M48" s="64">
        <v>457</v>
      </c>
      <c r="N48" s="64">
        <v>253</v>
      </c>
      <c r="O48" s="65">
        <v>249</v>
      </c>
      <c r="P48" s="48"/>
      <c r="Q48" s="48"/>
      <c r="R48" s="48"/>
      <c r="S48" s="48"/>
      <c r="T48" s="48"/>
      <c r="U48" s="48"/>
    </row>
    <row r="49" spans="1:21" ht="30.75" customHeight="1" x14ac:dyDescent="0.2">
      <c r="A49" s="48"/>
      <c r="B49" s="1202"/>
      <c r="C49" s="1203"/>
      <c r="D49" s="62"/>
      <c r="E49" s="1184" t="s">
        <v>15</v>
      </c>
      <c r="F49" s="1184"/>
      <c r="G49" s="1184"/>
      <c r="H49" s="1184"/>
      <c r="I49" s="1184"/>
      <c r="J49" s="1185"/>
      <c r="K49" s="63" t="s">
        <v>519</v>
      </c>
      <c r="L49" s="64" t="s">
        <v>519</v>
      </c>
      <c r="M49" s="64" t="s">
        <v>519</v>
      </c>
      <c r="N49" s="64" t="s">
        <v>519</v>
      </c>
      <c r="O49" s="65" t="s">
        <v>519</v>
      </c>
      <c r="P49" s="48"/>
      <c r="Q49" s="48"/>
      <c r="R49" s="48"/>
      <c r="S49" s="48"/>
      <c r="T49" s="48"/>
      <c r="U49" s="48"/>
    </row>
    <row r="50" spans="1:21" ht="30.75" customHeight="1" x14ac:dyDescent="0.2">
      <c r="A50" s="48"/>
      <c r="B50" s="1202"/>
      <c r="C50" s="1203"/>
      <c r="D50" s="62"/>
      <c r="E50" s="1184" t="s">
        <v>16</v>
      </c>
      <c r="F50" s="1184"/>
      <c r="G50" s="1184"/>
      <c r="H50" s="1184"/>
      <c r="I50" s="1184"/>
      <c r="J50" s="1185"/>
      <c r="K50" s="63" t="s">
        <v>519</v>
      </c>
      <c r="L50" s="64" t="s">
        <v>519</v>
      </c>
      <c r="M50" s="64" t="s">
        <v>519</v>
      </c>
      <c r="N50" s="64" t="s">
        <v>519</v>
      </c>
      <c r="O50" s="65" t="s">
        <v>519</v>
      </c>
      <c r="P50" s="48"/>
      <c r="Q50" s="48"/>
      <c r="R50" s="48"/>
      <c r="S50" s="48"/>
      <c r="T50" s="48"/>
      <c r="U50" s="48"/>
    </row>
    <row r="51" spans="1:21" ht="30.75" customHeight="1" x14ac:dyDescent="0.2">
      <c r="A51" s="48"/>
      <c r="B51" s="1204"/>
      <c r="C51" s="1205"/>
      <c r="D51" s="66"/>
      <c r="E51" s="1184" t="s">
        <v>17</v>
      </c>
      <c r="F51" s="1184"/>
      <c r="G51" s="1184"/>
      <c r="H51" s="1184"/>
      <c r="I51" s="1184"/>
      <c r="J51" s="1185"/>
      <c r="K51" s="63" t="s">
        <v>519</v>
      </c>
      <c r="L51" s="64" t="s">
        <v>519</v>
      </c>
      <c r="M51" s="64" t="s">
        <v>519</v>
      </c>
      <c r="N51" s="64" t="s">
        <v>519</v>
      </c>
      <c r="O51" s="65" t="s">
        <v>519</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1529</v>
      </c>
      <c r="L52" s="64">
        <v>1535</v>
      </c>
      <c r="M52" s="64">
        <v>1691</v>
      </c>
      <c r="N52" s="64">
        <v>1486</v>
      </c>
      <c r="O52" s="65">
        <v>1480</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648</v>
      </c>
      <c r="L53" s="69">
        <v>615</v>
      </c>
      <c r="M53" s="69">
        <v>674</v>
      </c>
      <c r="N53" s="69">
        <v>726</v>
      </c>
      <c r="O53" s="70">
        <v>799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9CuTLyctjraFt/lXJ8PxGCfdehQ6jybDL3wjr6TR3V4IPrBshTohECJJ3q8FW2FNTQKiO0b1TZc3QA2K2A7Wg==" saltValue="280RtIAL+Jmq11AAfT+p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560</v>
      </c>
      <c r="J40" s="100" t="s">
        <v>561</v>
      </c>
      <c r="K40" s="100" t="s">
        <v>562</v>
      </c>
      <c r="L40" s="100" t="s">
        <v>563</v>
      </c>
      <c r="M40" s="101" t="s">
        <v>564</v>
      </c>
    </row>
    <row r="41" spans="2:13" ht="27.75" customHeight="1" x14ac:dyDescent="0.2">
      <c r="B41" s="1220" t="s">
        <v>30</v>
      </c>
      <c r="C41" s="1221"/>
      <c r="D41" s="102"/>
      <c r="E41" s="1222" t="s">
        <v>31</v>
      </c>
      <c r="F41" s="1222"/>
      <c r="G41" s="1222"/>
      <c r="H41" s="1223"/>
      <c r="I41" s="351">
        <v>19387</v>
      </c>
      <c r="J41" s="352">
        <v>19162</v>
      </c>
      <c r="K41" s="352">
        <v>18333</v>
      </c>
      <c r="L41" s="352">
        <v>17718</v>
      </c>
      <c r="M41" s="353">
        <v>17391</v>
      </c>
    </row>
    <row r="42" spans="2:13" ht="27.75" customHeight="1" x14ac:dyDescent="0.2">
      <c r="B42" s="1210"/>
      <c r="C42" s="1211"/>
      <c r="D42" s="103"/>
      <c r="E42" s="1214" t="s">
        <v>32</v>
      </c>
      <c r="F42" s="1214"/>
      <c r="G42" s="1214"/>
      <c r="H42" s="1215"/>
      <c r="I42" s="354">
        <v>818</v>
      </c>
      <c r="J42" s="355">
        <v>640</v>
      </c>
      <c r="K42" s="355">
        <v>640</v>
      </c>
      <c r="L42" s="355">
        <v>640</v>
      </c>
      <c r="M42" s="356">
        <v>640</v>
      </c>
    </row>
    <row r="43" spans="2:13" ht="27.75" customHeight="1" x14ac:dyDescent="0.2">
      <c r="B43" s="1210"/>
      <c r="C43" s="1211"/>
      <c r="D43" s="103"/>
      <c r="E43" s="1214" t="s">
        <v>33</v>
      </c>
      <c r="F43" s="1214"/>
      <c r="G43" s="1214"/>
      <c r="H43" s="1215"/>
      <c r="I43" s="354">
        <v>2230</v>
      </c>
      <c r="J43" s="355">
        <v>1961</v>
      </c>
      <c r="K43" s="355">
        <v>2074</v>
      </c>
      <c r="L43" s="355">
        <v>1839</v>
      </c>
      <c r="M43" s="356">
        <v>1729</v>
      </c>
    </row>
    <row r="44" spans="2:13" ht="27.75" customHeight="1" x14ac:dyDescent="0.2">
      <c r="B44" s="1210"/>
      <c r="C44" s="1211"/>
      <c r="D44" s="103"/>
      <c r="E44" s="1214" t="s">
        <v>34</v>
      </c>
      <c r="F44" s="1214"/>
      <c r="G44" s="1214"/>
      <c r="H44" s="1215"/>
      <c r="I44" s="354" t="s">
        <v>519</v>
      </c>
      <c r="J44" s="355" t="s">
        <v>519</v>
      </c>
      <c r="K44" s="355" t="s">
        <v>519</v>
      </c>
      <c r="L44" s="355" t="s">
        <v>519</v>
      </c>
      <c r="M44" s="356" t="s">
        <v>519</v>
      </c>
    </row>
    <row r="45" spans="2:13" ht="27.75" customHeight="1" x14ac:dyDescent="0.2">
      <c r="B45" s="1210"/>
      <c r="C45" s="1211"/>
      <c r="D45" s="103"/>
      <c r="E45" s="1214" t="s">
        <v>35</v>
      </c>
      <c r="F45" s="1214"/>
      <c r="G45" s="1214"/>
      <c r="H45" s="1215"/>
      <c r="I45" s="354">
        <v>3561</v>
      </c>
      <c r="J45" s="355">
        <v>3718</v>
      </c>
      <c r="K45" s="355">
        <v>3537</v>
      </c>
      <c r="L45" s="355">
        <v>3636</v>
      </c>
      <c r="M45" s="356">
        <v>3664</v>
      </c>
    </row>
    <row r="46" spans="2:13" ht="27.75" customHeight="1" x14ac:dyDescent="0.2">
      <c r="B46" s="1210"/>
      <c r="C46" s="1211"/>
      <c r="D46" s="104"/>
      <c r="E46" s="1214" t="s">
        <v>36</v>
      </c>
      <c r="F46" s="1214"/>
      <c r="G46" s="1214"/>
      <c r="H46" s="1215"/>
      <c r="I46" s="354" t="s">
        <v>519</v>
      </c>
      <c r="J46" s="355" t="s">
        <v>519</v>
      </c>
      <c r="K46" s="355" t="s">
        <v>519</v>
      </c>
      <c r="L46" s="355" t="s">
        <v>519</v>
      </c>
      <c r="M46" s="356" t="s">
        <v>519</v>
      </c>
    </row>
    <row r="47" spans="2:13" ht="27.75" customHeight="1" x14ac:dyDescent="0.2">
      <c r="B47" s="1210"/>
      <c r="C47" s="1211"/>
      <c r="D47" s="105"/>
      <c r="E47" s="1224" t="s">
        <v>37</v>
      </c>
      <c r="F47" s="1225"/>
      <c r="G47" s="1225"/>
      <c r="H47" s="1226"/>
      <c r="I47" s="354" t="s">
        <v>519</v>
      </c>
      <c r="J47" s="355" t="s">
        <v>519</v>
      </c>
      <c r="K47" s="355" t="s">
        <v>519</v>
      </c>
      <c r="L47" s="355" t="s">
        <v>519</v>
      </c>
      <c r="M47" s="356" t="s">
        <v>519</v>
      </c>
    </row>
    <row r="48" spans="2:13" ht="27.75" customHeight="1" x14ac:dyDescent="0.2">
      <c r="B48" s="1210"/>
      <c r="C48" s="1211"/>
      <c r="D48" s="103"/>
      <c r="E48" s="1214" t="s">
        <v>38</v>
      </c>
      <c r="F48" s="1214"/>
      <c r="G48" s="1214"/>
      <c r="H48" s="1215"/>
      <c r="I48" s="354" t="s">
        <v>519</v>
      </c>
      <c r="J48" s="355" t="s">
        <v>519</v>
      </c>
      <c r="K48" s="355" t="s">
        <v>519</v>
      </c>
      <c r="L48" s="355" t="s">
        <v>519</v>
      </c>
      <c r="M48" s="356" t="s">
        <v>519</v>
      </c>
    </row>
    <row r="49" spans="2:13" ht="27.75" customHeight="1" x14ac:dyDescent="0.2">
      <c r="B49" s="1212"/>
      <c r="C49" s="1213"/>
      <c r="D49" s="103"/>
      <c r="E49" s="1214" t="s">
        <v>39</v>
      </c>
      <c r="F49" s="1214"/>
      <c r="G49" s="1214"/>
      <c r="H49" s="1215"/>
      <c r="I49" s="354" t="s">
        <v>519</v>
      </c>
      <c r="J49" s="355" t="s">
        <v>519</v>
      </c>
      <c r="K49" s="355" t="s">
        <v>519</v>
      </c>
      <c r="L49" s="355" t="s">
        <v>519</v>
      </c>
      <c r="M49" s="356" t="s">
        <v>519</v>
      </c>
    </row>
    <row r="50" spans="2:13" ht="27.75" customHeight="1" x14ac:dyDescent="0.2">
      <c r="B50" s="1208" t="s">
        <v>40</v>
      </c>
      <c r="C50" s="1209"/>
      <c r="D50" s="106"/>
      <c r="E50" s="1214" t="s">
        <v>41</v>
      </c>
      <c r="F50" s="1214"/>
      <c r="G50" s="1214"/>
      <c r="H50" s="1215"/>
      <c r="I50" s="354">
        <v>1493</v>
      </c>
      <c r="J50" s="355">
        <v>2621</v>
      </c>
      <c r="K50" s="355">
        <v>3159</v>
      </c>
      <c r="L50" s="355">
        <v>3663</v>
      </c>
      <c r="M50" s="356">
        <v>5443</v>
      </c>
    </row>
    <row r="51" spans="2:13" ht="27.75" customHeight="1" x14ac:dyDescent="0.2">
      <c r="B51" s="1210"/>
      <c r="C51" s="1211"/>
      <c r="D51" s="103"/>
      <c r="E51" s="1214" t="s">
        <v>42</v>
      </c>
      <c r="F51" s="1214"/>
      <c r="G51" s="1214"/>
      <c r="H51" s="1215"/>
      <c r="I51" s="354">
        <v>2607</v>
      </c>
      <c r="J51" s="355">
        <v>2480</v>
      </c>
      <c r="K51" s="355">
        <v>2668</v>
      </c>
      <c r="L51" s="355">
        <v>2458</v>
      </c>
      <c r="M51" s="356">
        <v>2288</v>
      </c>
    </row>
    <row r="52" spans="2:13" ht="27.75" customHeight="1" x14ac:dyDescent="0.2">
      <c r="B52" s="1212"/>
      <c r="C52" s="1213"/>
      <c r="D52" s="103"/>
      <c r="E52" s="1214" t="s">
        <v>43</v>
      </c>
      <c r="F52" s="1214"/>
      <c r="G52" s="1214"/>
      <c r="H52" s="1215"/>
      <c r="I52" s="354">
        <v>14655</v>
      </c>
      <c r="J52" s="355">
        <v>14532</v>
      </c>
      <c r="K52" s="355">
        <v>14323</v>
      </c>
      <c r="L52" s="355">
        <v>14256</v>
      </c>
      <c r="M52" s="356">
        <v>14283</v>
      </c>
    </row>
    <row r="53" spans="2:13" ht="27.75" customHeight="1" thickBot="1" x14ac:dyDescent="0.25">
      <c r="B53" s="1216" t="s">
        <v>44</v>
      </c>
      <c r="C53" s="1217"/>
      <c r="D53" s="107"/>
      <c r="E53" s="1218" t="s">
        <v>45</v>
      </c>
      <c r="F53" s="1218"/>
      <c r="G53" s="1218"/>
      <c r="H53" s="1219"/>
      <c r="I53" s="357">
        <v>7241</v>
      </c>
      <c r="J53" s="358">
        <v>5848</v>
      </c>
      <c r="K53" s="358">
        <v>4434</v>
      </c>
      <c r="L53" s="358">
        <v>3456</v>
      </c>
      <c r="M53" s="359">
        <v>1411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9nUkwp1m0ApFK0LrQM6r0FmMdkO6DY744LOwm9req+zMMkuL772tYUp3HbiKH6bEV1Tldj2mYUw2/XJLTX8qQ==" saltValue="2uJJHjGYzD7VXbGx+ZVU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35" t="s">
        <v>48</v>
      </c>
      <c r="D55" s="1235"/>
      <c r="E55" s="1236"/>
      <c r="F55" s="119">
        <v>1572</v>
      </c>
      <c r="G55" s="119">
        <v>1925</v>
      </c>
      <c r="H55" s="120">
        <v>2371</v>
      </c>
    </row>
    <row r="56" spans="2:8" ht="52.5" customHeight="1" x14ac:dyDescent="0.2">
      <c r="B56" s="121"/>
      <c r="C56" s="1237" t="s">
        <v>49</v>
      </c>
      <c r="D56" s="1237"/>
      <c r="E56" s="1238"/>
      <c r="F56" s="122" t="s">
        <v>519</v>
      </c>
      <c r="G56" s="122" t="s">
        <v>519</v>
      </c>
      <c r="H56" s="123" t="s">
        <v>519</v>
      </c>
    </row>
    <row r="57" spans="2:8" ht="53.25" customHeight="1" x14ac:dyDescent="0.2">
      <c r="B57" s="121"/>
      <c r="C57" s="1239" t="s">
        <v>50</v>
      </c>
      <c r="D57" s="1239"/>
      <c r="E57" s="1240"/>
      <c r="F57" s="124">
        <v>600</v>
      </c>
      <c r="G57" s="124">
        <v>960</v>
      </c>
      <c r="H57" s="125">
        <v>2154</v>
      </c>
    </row>
    <row r="58" spans="2:8" ht="45.75" customHeight="1" x14ac:dyDescent="0.2">
      <c r="B58" s="126"/>
      <c r="C58" s="1227" t="s">
        <v>577</v>
      </c>
      <c r="D58" s="1228"/>
      <c r="E58" s="1229"/>
      <c r="F58" s="127">
        <v>0</v>
      </c>
      <c r="G58" s="127">
        <v>0</v>
      </c>
      <c r="H58" s="128">
        <v>1000</v>
      </c>
    </row>
    <row r="59" spans="2:8" ht="45.75" customHeight="1" x14ac:dyDescent="0.2">
      <c r="B59" s="126"/>
      <c r="C59" s="1227" t="s">
        <v>578</v>
      </c>
      <c r="D59" s="1228"/>
      <c r="E59" s="1229"/>
      <c r="F59" s="127" t="s">
        <v>582</v>
      </c>
      <c r="G59" s="127">
        <v>342</v>
      </c>
      <c r="H59" s="128">
        <v>510</v>
      </c>
    </row>
    <row r="60" spans="2:8" ht="45.75" customHeight="1" x14ac:dyDescent="0.2">
      <c r="B60" s="126"/>
      <c r="C60" s="1227" t="s">
        <v>579</v>
      </c>
      <c r="D60" s="1228"/>
      <c r="E60" s="1229"/>
      <c r="F60" s="127">
        <v>69</v>
      </c>
      <c r="G60" s="127">
        <v>96</v>
      </c>
      <c r="H60" s="128">
        <v>459</v>
      </c>
    </row>
    <row r="61" spans="2:8" ht="45.75" customHeight="1" x14ac:dyDescent="0.2">
      <c r="B61" s="126"/>
      <c r="C61" s="1227" t="s">
        <v>581</v>
      </c>
      <c r="D61" s="1228"/>
      <c r="E61" s="1229"/>
      <c r="F61" s="127">
        <v>504</v>
      </c>
      <c r="G61" s="127">
        <v>488</v>
      </c>
      <c r="H61" s="128">
        <v>160</v>
      </c>
    </row>
    <row r="62" spans="2:8" ht="45.75" customHeight="1" thickBot="1" x14ac:dyDescent="0.25">
      <c r="B62" s="129"/>
      <c r="C62" s="1230" t="s">
        <v>580</v>
      </c>
      <c r="D62" s="1231"/>
      <c r="E62" s="1232"/>
      <c r="F62" s="130">
        <v>27</v>
      </c>
      <c r="G62" s="130">
        <v>34</v>
      </c>
      <c r="H62" s="131">
        <v>25</v>
      </c>
    </row>
    <row r="63" spans="2:8" ht="52.5" customHeight="1" thickBot="1" x14ac:dyDescent="0.25">
      <c r="B63" s="132"/>
      <c r="C63" s="1233" t="s">
        <v>51</v>
      </c>
      <c r="D63" s="1233"/>
      <c r="E63" s="1234"/>
      <c r="F63" s="133">
        <v>2171</v>
      </c>
      <c r="G63" s="133">
        <v>2885</v>
      </c>
      <c r="H63" s="134">
        <v>4525</v>
      </c>
    </row>
    <row r="64" spans="2:8" ht="13.2" x14ac:dyDescent="0.2"/>
  </sheetData>
  <sheetProtection algorithmName="SHA-512" hashValue="QTryrX1utLIl7nvHqQEaXG6b1/sU6zewP+8yeb3UJRmApYapSOGF8IexCc5kxakO61i5iBeKafvYjdAb0AhNXA==" saltValue="eHGEN7QSF5lRddojrxWM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25748</v>
      </c>
      <c r="E3" s="153"/>
      <c r="F3" s="154">
        <v>47820</v>
      </c>
      <c r="G3" s="155"/>
      <c r="H3" s="156"/>
    </row>
    <row r="4" spans="1:8" x14ac:dyDescent="0.2">
      <c r="A4" s="157"/>
      <c r="B4" s="158"/>
      <c r="C4" s="159"/>
      <c r="D4" s="160">
        <v>14817</v>
      </c>
      <c r="E4" s="161"/>
      <c r="F4" s="162">
        <v>25855</v>
      </c>
      <c r="G4" s="163"/>
      <c r="H4" s="164"/>
    </row>
    <row r="5" spans="1:8" x14ac:dyDescent="0.2">
      <c r="A5" s="145" t="s">
        <v>552</v>
      </c>
      <c r="B5" s="150"/>
      <c r="C5" s="151"/>
      <c r="D5" s="152">
        <v>18270</v>
      </c>
      <c r="E5" s="153"/>
      <c r="F5" s="154">
        <v>41934</v>
      </c>
      <c r="G5" s="155"/>
      <c r="H5" s="156"/>
    </row>
    <row r="6" spans="1:8" x14ac:dyDescent="0.2">
      <c r="A6" s="157"/>
      <c r="B6" s="158"/>
      <c r="C6" s="159"/>
      <c r="D6" s="160">
        <v>8328</v>
      </c>
      <c r="E6" s="161"/>
      <c r="F6" s="162">
        <v>23352</v>
      </c>
      <c r="G6" s="163"/>
      <c r="H6" s="164"/>
    </row>
    <row r="7" spans="1:8" x14ac:dyDescent="0.2">
      <c r="A7" s="145" t="s">
        <v>553</v>
      </c>
      <c r="B7" s="150"/>
      <c r="C7" s="151"/>
      <c r="D7" s="152">
        <v>4698</v>
      </c>
      <c r="E7" s="153"/>
      <c r="F7" s="154">
        <v>45588</v>
      </c>
      <c r="G7" s="155"/>
      <c r="H7" s="156"/>
    </row>
    <row r="8" spans="1:8" x14ac:dyDescent="0.2">
      <c r="A8" s="157"/>
      <c r="B8" s="158"/>
      <c r="C8" s="159"/>
      <c r="D8" s="160">
        <v>2018</v>
      </c>
      <c r="E8" s="161"/>
      <c r="F8" s="162">
        <v>24150</v>
      </c>
      <c r="G8" s="163"/>
      <c r="H8" s="164"/>
    </row>
    <row r="9" spans="1:8" x14ac:dyDescent="0.2">
      <c r="A9" s="145" t="s">
        <v>554</v>
      </c>
      <c r="B9" s="150"/>
      <c r="C9" s="151"/>
      <c r="D9" s="152">
        <v>16271</v>
      </c>
      <c r="E9" s="153"/>
      <c r="F9" s="154">
        <v>45483</v>
      </c>
      <c r="G9" s="155"/>
      <c r="H9" s="156"/>
    </row>
    <row r="10" spans="1:8" x14ac:dyDescent="0.2">
      <c r="A10" s="157"/>
      <c r="B10" s="158"/>
      <c r="C10" s="159"/>
      <c r="D10" s="160">
        <v>7869</v>
      </c>
      <c r="E10" s="161"/>
      <c r="F10" s="162">
        <v>24241</v>
      </c>
      <c r="G10" s="163"/>
      <c r="H10" s="164"/>
    </row>
    <row r="11" spans="1:8" x14ac:dyDescent="0.2">
      <c r="A11" s="145" t="s">
        <v>555</v>
      </c>
      <c r="B11" s="150"/>
      <c r="C11" s="151"/>
      <c r="D11" s="152">
        <v>21314</v>
      </c>
      <c r="E11" s="153"/>
      <c r="F11" s="154">
        <v>45945</v>
      </c>
      <c r="G11" s="155"/>
      <c r="H11" s="156"/>
    </row>
    <row r="12" spans="1:8" x14ac:dyDescent="0.2">
      <c r="A12" s="157"/>
      <c r="B12" s="158"/>
      <c r="C12" s="165"/>
      <c r="D12" s="160">
        <v>10951</v>
      </c>
      <c r="E12" s="161"/>
      <c r="F12" s="162">
        <v>25180</v>
      </c>
      <c r="G12" s="163"/>
      <c r="H12" s="164"/>
    </row>
    <row r="13" spans="1:8" x14ac:dyDescent="0.2">
      <c r="A13" s="145"/>
      <c r="B13" s="150"/>
      <c r="C13" s="166"/>
      <c r="D13" s="167">
        <v>17260</v>
      </c>
      <c r="E13" s="168"/>
      <c r="F13" s="169">
        <v>45354</v>
      </c>
      <c r="G13" s="170"/>
      <c r="H13" s="156"/>
    </row>
    <row r="14" spans="1:8" x14ac:dyDescent="0.2">
      <c r="A14" s="157"/>
      <c r="B14" s="158"/>
      <c r="C14" s="159"/>
      <c r="D14" s="160">
        <v>8797</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6.78</v>
      </c>
      <c r="C19" s="171">
        <f>ROUND(VALUE(SUBSTITUTE(実質収支比率等に係る経年分析!G$48,"▲","-")),2)</f>
        <v>8.99</v>
      </c>
      <c r="D19" s="171">
        <f>ROUND(VALUE(SUBSTITUTE(実質収支比率等に係る経年分析!H$48,"▲","-")),2)</f>
        <v>10.54</v>
      </c>
      <c r="E19" s="171">
        <f>ROUND(VALUE(SUBSTITUTE(実質収支比率等に係る経年分析!I$48,"▲","-")),2)</f>
        <v>13.08</v>
      </c>
      <c r="F19" s="171">
        <f>ROUND(VALUE(SUBSTITUTE(実質収支比率等に係る経年分析!J$48,"▲","-")),2)</f>
        <v>17.53</v>
      </c>
    </row>
    <row r="20" spans="1:11" x14ac:dyDescent="0.2">
      <c r="A20" s="171" t="s">
        <v>55</v>
      </c>
      <c r="B20" s="171">
        <f>ROUND(VALUE(SUBSTITUTE(実質収支比率等に係る経年分析!F$47,"▲","-")),2)</f>
        <v>4.26</v>
      </c>
      <c r="C20" s="171">
        <f>ROUND(VALUE(SUBSTITUTE(実質収支比率等に係る経年分析!G$47,"▲","-")),2)</f>
        <v>9.91</v>
      </c>
      <c r="D20" s="171">
        <f>ROUND(VALUE(SUBSTITUTE(実質収支比率等に係る経年分析!H$47,"▲","-")),2)</f>
        <v>12.89</v>
      </c>
      <c r="E20" s="171">
        <f>ROUND(VALUE(SUBSTITUTE(実質収支比率等に係る経年分析!I$47,"▲","-")),2)</f>
        <v>15.41</v>
      </c>
      <c r="F20" s="171">
        <f>ROUND(VALUE(SUBSTITUTE(実質収支比率等に係る経年分析!J$47,"▲","-")),2)</f>
        <v>17.88</v>
      </c>
    </row>
    <row r="21" spans="1:11" x14ac:dyDescent="0.2">
      <c r="A21" s="171" t="s">
        <v>56</v>
      </c>
      <c r="B21" s="171">
        <f>IF(ISNUMBER(VALUE(SUBSTITUTE(実質収支比率等に係る経年分析!F$49,"▲","-"))),ROUND(VALUE(SUBSTITUTE(実質収支比率等に係る経年分析!F$49,"▲","-")),2),NA())</f>
        <v>0.69</v>
      </c>
      <c r="C21" s="171">
        <f>IF(ISNUMBER(VALUE(SUBSTITUTE(実質収支比率等に係る経年分析!G$49,"▲","-"))),ROUND(VALUE(SUBSTITUTE(実質収支比率等に係る経年分析!G$49,"▲","-")),2),NA())</f>
        <v>8.0399999999999991</v>
      </c>
      <c r="D21" s="171">
        <f>IF(ISNUMBER(VALUE(SUBSTITUTE(実質収支比率等に係る経年分析!H$49,"▲","-"))),ROUND(VALUE(SUBSTITUTE(実質収支比率等に係る経年分析!H$49,"▲","-")),2),NA())</f>
        <v>4.67</v>
      </c>
      <c r="E21" s="171">
        <f>IF(ISNUMBER(VALUE(SUBSTITUTE(実質収支比率等に係る経年分析!I$49,"▲","-"))),ROUND(VALUE(SUBSTITUTE(実質収支比率等に係る経年分析!I$49,"▲","-")),2),NA())</f>
        <v>5.61</v>
      </c>
      <c r="F21" s="171">
        <f>IF(ISNUMBER(VALUE(SUBSTITUTE(実質収支比率等に係る経年分析!J$49,"▲","-"))),ROUND(VALUE(SUBSTITUTE(実質収支比率等に係る経年分析!J$49,"▲","-")),2),NA())</f>
        <v>8.57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1.45</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1.92</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17.52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1529</v>
      </c>
      <c r="E42" s="173"/>
      <c r="F42" s="173"/>
      <c r="G42" s="173">
        <f>'実質公債費比率（分子）の構造'!L$52</f>
        <v>1535</v>
      </c>
      <c r="H42" s="173"/>
      <c r="I42" s="173"/>
      <c r="J42" s="173">
        <f>'実質公債費比率（分子）の構造'!M$52</f>
        <v>1691</v>
      </c>
      <c r="K42" s="173"/>
      <c r="L42" s="173"/>
      <c r="M42" s="173">
        <f>'実質公債費比率（分子）の構造'!N$52</f>
        <v>1486</v>
      </c>
      <c r="N42" s="173"/>
      <c r="O42" s="173"/>
      <c r="P42" s="173">
        <f>'実質公債費比率（分子）の構造'!O$52</f>
        <v>1480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309</v>
      </c>
      <c r="C46" s="173"/>
      <c r="D46" s="173"/>
      <c r="E46" s="173">
        <f>'実質公債費比率（分子）の構造'!L$48</f>
        <v>295</v>
      </c>
      <c r="F46" s="173"/>
      <c r="G46" s="173"/>
      <c r="H46" s="173">
        <f>'実質公債費比率（分子）の構造'!M$48</f>
        <v>457</v>
      </c>
      <c r="I46" s="173"/>
      <c r="J46" s="173"/>
      <c r="K46" s="173">
        <f>'実質公債費比率（分子）の構造'!N$48</f>
        <v>253</v>
      </c>
      <c r="L46" s="173"/>
      <c r="M46" s="173"/>
      <c r="N46" s="173">
        <f>'実質公債費比率（分子）の構造'!O$48</f>
        <v>249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1868</v>
      </c>
      <c r="C49" s="173"/>
      <c r="D49" s="173"/>
      <c r="E49" s="173">
        <f>'実質公債費比率（分子）の構造'!L$45</f>
        <v>1855</v>
      </c>
      <c r="F49" s="173"/>
      <c r="G49" s="173"/>
      <c r="H49" s="173">
        <f>'実質公債費比率（分子）の構造'!M$45</f>
        <v>1908</v>
      </c>
      <c r="I49" s="173"/>
      <c r="J49" s="173"/>
      <c r="K49" s="173">
        <f>'実質公債費比率（分子）の構造'!N$45</f>
        <v>1959</v>
      </c>
      <c r="L49" s="173"/>
      <c r="M49" s="173"/>
      <c r="N49" s="173">
        <f>'実質公債費比率（分子）の構造'!O$45</f>
        <v>2030</v>
      </c>
      <c r="O49" s="173"/>
      <c r="P49" s="173"/>
    </row>
    <row r="50" spans="1:16" x14ac:dyDescent="0.2">
      <c r="A50" s="173" t="s">
        <v>71</v>
      </c>
      <c r="B50" s="173" t="e">
        <f>NA()</f>
        <v>#N/A</v>
      </c>
      <c r="C50" s="173">
        <f>IF(ISNUMBER('実質公債費比率（分子）の構造'!K$53),'実質公債費比率（分子）の構造'!K$53,NA())</f>
        <v>648</v>
      </c>
      <c r="D50" s="173" t="e">
        <f>NA()</f>
        <v>#N/A</v>
      </c>
      <c r="E50" s="173" t="e">
        <f>NA()</f>
        <v>#N/A</v>
      </c>
      <c r="F50" s="173">
        <f>IF(ISNUMBER('実質公債費比率（分子）の構造'!L$53),'実質公債費比率（分子）の構造'!L$53,NA())</f>
        <v>615</v>
      </c>
      <c r="G50" s="173" t="e">
        <f>NA()</f>
        <v>#N/A</v>
      </c>
      <c r="H50" s="173" t="e">
        <f>NA()</f>
        <v>#N/A</v>
      </c>
      <c r="I50" s="173">
        <f>IF(ISNUMBER('実質公債費比率（分子）の構造'!M$53),'実質公債費比率（分子）の構造'!M$53,NA())</f>
        <v>674</v>
      </c>
      <c r="J50" s="173" t="e">
        <f>NA()</f>
        <v>#N/A</v>
      </c>
      <c r="K50" s="173" t="e">
        <f>NA()</f>
        <v>#N/A</v>
      </c>
      <c r="L50" s="173">
        <f>IF(ISNUMBER('実質公債費比率（分子）の構造'!N$53),'実質公債費比率（分子）の構造'!N$53,NA())</f>
        <v>726</v>
      </c>
      <c r="M50" s="173" t="e">
        <f>NA()</f>
        <v>#N/A</v>
      </c>
      <c r="N50" s="173" t="e">
        <f>NA()</f>
        <v>#N/A</v>
      </c>
      <c r="O50" s="173">
        <f>IF(ISNUMBER('実質公債費比率（分子）の構造'!O$53),'実質公債費比率（分子）の構造'!O$53,NA())</f>
        <v>799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14655</v>
      </c>
      <c r="E56" s="172"/>
      <c r="F56" s="172"/>
      <c r="G56" s="172">
        <f>'将来負担比率（分子）の構造'!J$52</f>
        <v>14532</v>
      </c>
      <c r="H56" s="172"/>
      <c r="I56" s="172"/>
      <c r="J56" s="172">
        <f>'将来負担比率（分子）の構造'!K$52</f>
        <v>14323</v>
      </c>
      <c r="K56" s="172"/>
      <c r="L56" s="172"/>
      <c r="M56" s="172">
        <f>'将来負担比率（分子）の構造'!L$52</f>
        <v>14256</v>
      </c>
      <c r="N56" s="172"/>
      <c r="O56" s="172"/>
      <c r="P56" s="172">
        <f>'将来負担比率（分子）の構造'!M$52</f>
        <v>14283</v>
      </c>
    </row>
    <row r="57" spans="1:16" x14ac:dyDescent="0.2">
      <c r="A57" s="172" t="s">
        <v>42</v>
      </c>
      <c r="B57" s="172"/>
      <c r="C57" s="172"/>
      <c r="D57" s="172">
        <f>'将来負担比率（分子）の構造'!I$51</f>
        <v>2607</v>
      </c>
      <c r="E57" s="172"/>
      <c r="F57" s="172"/>
      <c r="G57" s="172">
        <f>'将来負担比率（分子）の構造'!J$51</f>
        <v>2480</v>
      </c>
      <c r="H57" s="172"/>
      <c r="I57" s="172"/>
      <c r="J57" s="172">
        <f>'将来負担比率（分子）の構造'!K$51</f>
        <v>2668</v>
      </c>
      <c r="K57" s="172"/>
      <c r="L57" s="172"/>
      <c r="M57" s="172">
        <f>'将来負担比率（分子）の構造'!L$51</f>
        <v>2458</v>
      </c>
      <c r="N57" s="172"/>
      <c r="O57" s="172"/>
      <c r="P57" s="172">
        <f>'将来負担比率（分子）の構造'!M$51</f>
        <v>2288</v>
      </c>
    </row>
    <row r="58" spans="1:16" x14ac:dyDescent="0.2">
      <c r="A58" s="172" t="s">
        <v>41</v>
      </c>
      <c r="B58" s="172"/>
      <c r="C58" s="172"/>
      <c r="D58" s="172">
        <f>'将来負担比率（分子）の構造'!I$50</f>
        <v>1493</v>
      </c>
      <c r="E58" s="172"/>
      <c r="F58" s="172"/>
      <c r="G58" s="172">
        <f>'将来負担比率（分子）の構造'!J$50</f>
        <v>2621</v>
      </c>
      <c r="H58" s="172"/>
      <c r="I58" s="172"/>
      <c r="J58" s="172">
        <f>'将来負担比率（分子）の構造'!K$50</f>
        <v>3159</v>
      </c>
      <c r="K58" s="172"/>
      <c r="L58" s="172"/>
      <c r="M58" s="172">
        <f>'将来負担比率（分子）の構造'!L$50</f>
        <v>3663</v>
      </c>
      <c r="N58" s="172"/>
      <c r="O58" s="172"/>
      <c r="P58" s="172">
        <f>'将来負担比率（分子）の構造'!M$50</f>
        <v>5443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3561</v>
      </c>
      <c r="C62" s="172"/>
      <c r="D62" s="172"/>
      <c r="E62" s="172">
        <f>'将来負担比率（分子）の構造'!J$45</f>
        <v>3718</v>
      </c>
      <c r="F62" s="172"/>
      <c r="G62" s="172"/>
      <c r="H62" s="172">
        <f>'将来負担比率（分子）の構造'!K$45</f>
        <v>3537</v>
      </c>
      <c r="I62" s="172"/>
      <c r="J62" s="172"/>
      <c r="K62" s="172">
        <f>'将来負担比率（分子）の構造'!L$45</f>
        <v>3636</v>
      </c>
      <c r="L62" s="172"/>
      <c r="M62" s="172"/>
      <c r="N62" s="172">
        <f>'将来負担比率（分子）の構造'!M$45</f>
        <v>3664</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2230</v>
      </c>
      <c r="C64" s="172"/>
      <c r="D64" s="172"/>
      <c r="E64" s="172">
        <f>'将来負担比率（分子）の構造'!J$43</f>
        <v>1961</v>
      </c>
      <c r="F64" s="172"/>
      <c r="G64" s="172"/>
      <c r="H64" s="172">
        <f>'将来負担比率（分子）の構造'!K$43</f>
        <v>2074</v>
      </c>
      <c r="I64" s="172"/>
      <c r="J64" s="172"/>
      <c r="K64" s="172">
        <f>'将来負担比率（分子）の構造'!L$43</f>
        <v>1839</v>
      </c>
      <c r="L64" s="172"/>
      <c r="M64" s="172"/>
      <c r="N64" s="172">
        <f>'将来負担比率（分子）の構造'!M$43</f>
        <v>1729</v>
      </c>
      <c r="O64" s="172"/>
      <c r="P64" s="172"/>
    </row>
    <row r="65" spans="1:16" x14ac:dyDescent="0.2">
      <c r="A65" s="172" t="s">
        <v>32</v>
      </c>
      <c r="B65" s="172">
        <f>'将来負担比率（分子）の構造'!I$42</f>
        <v>818</v>
      </c>
      <c r="C65" s="172"/>
      <c r="D65" s="172"/>
      <c r="E65" s="172">
        <f>'将来負担比率（分子）の構造'!J$42</f>
        <v>640</v>
      </c>
      <c r="F65" s="172"/>
      <c r="G65" s="172"/>
      <c r="H65" s="172">
        <f>'将来負担比率（分子）の構造'!K$42</f>
        <v>640</v>
      </c>
      <c r="I65" s="172"/>
      <c r="J65" s="172"/>
      <c r="K65" s="172">
        <f>'将来負担比率（分子）の構造'!L$42</f>
        <v>640</v>
      </c>
      <c r="L65" s="172"/>
      <c r="M65" s="172"/>
      <c r="N65" s="172">
        <f>'将来負担比率（分子）の構造'!M$42</f>
        <v>640</v>
      </c>
      <c r="O65" s="172"/>
      <c r="P65" s="172"/>
    </row>
    <row r="66" spans="1:16" x14ac:dyDescent="0.2">
      <c r="A66" s="172" t="s">
        <v>31</v>
      </c>
      <c r="B66" s="172">
        <f>'将来負担比率（分子）の構造'!I$41</f>
        <v>19387</v>
      </c>
      <c r="C66" s="172"/>
      <c r="D66" s="172"/>
      <c r="E66" s="172">
        <f>'将来負担比率（分子）の構造'!J$41</f>
        <v>19162</v>
      </c>
      <c r="F66" s="172"/>
      <c r="G66" s="172"/>
      <c r="H66" s="172">
        <f>'将来負担比率（分子）の構造'!K$41</f>
        <v>18333</v>
      </c>
      <c r="I66" s="172"/>
      <c r="J66" s="172"/>
      <c r="K66" s="172">
        <f>'将来負担比率（分子）の構造'!L$41</f>
        <v>17718</v>
      </c>
      <c r="L66" s="172"/>
      <c r="M66" s="172"/>
      <c r="N66" s="172">
        <f>'将来負担比率（分子）の構造'!M$41</f>
        <v>17391</v>
      </c>
      <c r="O66" s="172"/>
      <c r="P66" s="172"/>
    </row>
    <row r="67" spans="1:16" x14ac:dyDescent="0.2">
      <c r="A67" s="172" t="s">
        <v>75</v>
      </c>
      <c r="B67" s="172" t="e">
        <f>NA()</f>
        <v>#N/A</v>
      </c>
      <c r="C67" s="172">
        <f>IF(ISNUMBER('将来負担比率（分子）の構造'!I$53), IF('将来負担比率（分子）の構造'!I$53 &lt; 0, 0, '将来負担比率（分子）の構造'!I$53), NA())</f>
        <v>7241</v>
      </c>
      <c r="D67" s="172" t="e">
        <f>NA()</f>
        <v>#N/A</v>
      </c>
      <c r="E67" s="172" t="e">
        <f>NA()</f>
        <v>#N/A</v>
      </c>
      <c r="F67" s="172">
        <f>IF(ISNUMBER('将来負担比率（分子）の構造'!J$53), IF('将来負担比率（分子）の構造'!J$53 &lt; 0, 0, '将来負担比率（分子）の構造'!J$53), NA())</f>
        <v>5848</v>
      </c>
      <c r="G67" s="172" t="e">
        <f>NA()</f>
        <v>#N/A</v>
      </c>
      <c r="H67" s="172" t="e">
        <f>NA()</f>
        <v>#N/A</v>
      </c>
      <c r="I67" s="172">
        <f>IF(ISNUMBER('将来負担比率（分子）の構造'!K$53), IF('将来負担比率（分子）の構造'!K$53 &lt; 0, 0, '将来負担比率（分子）の構造'!K$53), NA())</f>
        <v>4434</v>
      </c>
      <c r="J67" s="172" t="e">
        <f>NA()</f>
        <v>#N/A</v>
      </c>
      <c r="K67" s="172" t="e">
        <f>NA()</f>
        <v>#N/A</v>
      </c>
      <c r="L67" s="172">
        <f>IF(ISNUMBER('将来負担比率（分子）の構造'!L$53), IF('将来負担比率（分子）の構造'!L$53 &lt; 0, 0, '将来負担比率（分子）の構造'!L$53), NA())</f>
        <v>3456</v>
      </c>
      <c r="M67" s="172" t="e">
        <f>NA()</f>
        <v>#N/A</v>
      </c>
      <c r="N67" s="172" t="e">
        <f>NA()</f>
        <v>#N/A</v>
      </c>
      <c r="O67" s="172">
        <f>IF(ISNUMBER('将来負担比率（分子）の構造'!M$53), IF('将来負担比率（分子）の構造'!M$53 &lt; 0, 0, '将来負担比率（分子）の構造'!M$53), NA())</f>
        <v>1411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1572</v>
      </c>
      <c r="C72" s="176">
        <f>基金残高に係る経年分析!G55</f>
        <v>1925</v>
      </c>
      <c r="D72" s="176">
        <f>基金残高に係る経年分析!H55</f>
        <v>2371</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600</v>
      </c>
      <c r="C74" s="176">
        <f>基金残高に係る経年分析!G57</f>
        <v>960</v>
      </c>
      <c r="D74" s="176">
        <f>基金残高に係る経年分析!H57</f>
        <v>2154</v>
      </c>
    </row>
  </sheetData>
  <sheetProtection algorithmName="SHA-512" hashValue="ZknZv7zYdULOKCYeXaAf1ARLVeCK2yFcItobBBQLLyX+sbU9aBUt95nZ5P7qeHaPp3PGjwQenhsbtSdqZ90hJw==" saltValue="xeT6Q0AfKkltNvzXozC6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2">
      <c r="B5" s="697" t="s">
        <v>227</v>
      </c>
      <c r="C5" s="698"/>
      <c r="D5" s="698"/>
      <c r="E5" s="698"/>
      <c r="F5" s="698"/>
      <c r="G5" s="698"/>
      <c r="H5" s="698"/>
      <c r="I5" s="698"/>
      <c r="J5" s="698"/>
      <c r="K5" s="698"/>
      <c r="L5" s="698"/>
      <c r="M5" s="698"/>
      <c r="N5" s="698"/>
      <c r="O5" s="698"/>
      <c r="P5" s="698"/>
      <c r="Q5" s="699"/>
      <c r="R5" s="682">
        <v>9550461</v>
      </c>
      <c r="S5" s="683"/>
      <c r="T5" s="683"/>
      <c r="U5" s="683"/>
      <c r="V5" s="683"/>
      <c r="W5" s="683"/>
      <c r="X5" s="683"/>
      <c r="Y5" s="726"/>
      <c r="Z5" s="744">
        <v>35.5</v>
      </c>
      <c r="AA5" s="744"/>
      <c r="AB5" s="744"/>
      <c r="AC5" s="744"/>
      <c r="AD5" s="745">
        <v>8962831</v>
      </c>
      <c r="AE5" s="745"/>
      <c r="AF5" s="745"/>
      <c r="AG5" s="745"/>
      <c r="AH5" s="745"/>
      <c r="AI5" s="745"/>
      <c r="AJ5" s="745"/>
      <c r="AK5" s="745"/>
      <c r="AL5" s="727">
        <v>69</v>
      </c>
      <c r="AM5" s="702"/>
      <c r="AN5" s="702"/>
      <c r="AO5" s="728"/>
      <c r="AP5" s="697" t="s">
        <v>228</v>
      </c>
      <c r="AQ5" s="698"/>
      <c r="AR5" s="698"/>
      <c r="AS5" s="698"/>
      <c r="AT5" s="698"/>
      <c r="AU5" s="698"/>
      <c r="AV5" s="698"/>
      <c r="AW5" s="698"/>
      <c r="AX5" s="698"/>
      <c r="AY5" s="698"/>
      <c r="AZ5" s="698"/>
      <c r="BA5" s="698"/>
      <c r="BB5" s="698"/>
      <c r="BC5" s="698"/>
      <c r="BD5" s="698"/>
      <c r="BE5" s="698"/>
      <c r="BF5" s="699"/>
      <c r="BG5" s="629">
        <v>8962831</v>
      </c>
      <c r="BH5" s="630"/>
      <c r="BI5" s="630"/>
      <c r="BJ5" s="630"/>
      <c r="BK5" s="630"/>
      <c r="BL5" s="630"/>
      <c r="BM5" s="630"/>
      <c r="BN5" s="631"/>
      <c r="BO5" s="656">
        <v>93.8</v>
      </c>
      <c r="BP5" s="656"/>
      <c r="BQ5" s="656"/>
      <c r="BR5" s="656"/>
      <c r="BS5" s="657">
        <v>11975</v>
      </c>
      <c r="BT5" s="657"/>
      <c r="BU5" s="657"/>
      <c r="BV5" s="657"/>
      <c r="BW5" s="657"/>
      <c r="BX5" s="657"/>
      <c r="BY5" s="657"/>
      <c r="BZ5" s="657"/>
      <c r="CA5" s="657"/>
      <c r="CB5" s="715"/>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2">
      <c r="B6" s="626" t="s">
        <v>232</v>
      </c>
      <c r="C6" s="627"/>
      <c r="D6" s="627"/>
      <c r="E6" s="627"/>
      <c r="F6" s="627"/>
      <c r="G6" s="627"/>
      <c r="H6" s="627"/>
      <c r="I6" s="627"/>
      <c r="J6" s="627"/>
      <c r="K6" s="627"/>
      <c r="L6" s="627"/>
      <c r="M6" s="627"/>
      <c r="N6" s="627"/>
      <c r="O6" s="627"/>
      <c r="P6" s="627"/>
      <c r="Q6" s="628"/>
      <c r="R6" s="629">
        <v>100595</v>
      </c>
      <c r="S6" s="630"/>
      <c r="T6" s="630"/>
      <c r="U6" s="630"/>
      <c r="V6" s="630"/>
      <c r="W6" s="630"/>
      <c r="X6" s="630"/>
      <c r="Y6" s="631"/>
      <c r="Z6" s="656">
        <v>0.4</v>
      </c>
      <c r="AA6" s="656"/>
      <c r="AB6" s="656"/>
      <c r="AC6" s="656"/>
      <c r="AD6" s="657">
        <v>100595</v>
      </c>
      <c r="AE6" s="657"/>
      <c r="AF6" s="657"/>
      <c r="AG6" s="657"/>
      <c r="AH6" s="657"/>
      <c r="AI6" s="657"/>
      <c r="AJ6" s="657"/>
      <c r="AK6" s="657"/>
      <c r="AL6" s="632">
        <v>0.8</v>
      </c>
      <c r="AM6" s="633"/>
      <c r="AN6" s="633"/>
      <c r="AO6" s="658"/>
      <c r="AP6" s="626" t="s">
        <v>233</v>
      </c>
      <c r="AQ6" s="627"/>
      <c r="AR6" s="627"/>
      <c r="AS6" s="627"/>
      <c r="AT6" s="627"/>
      <c r="AU6" s="627"/>
      <c r="AV6" s="627"/>
      <c r="AW6" s="627"/>
      <c r="AX6" s="627"/>
      <c r="AY6" s="627"/>
      <c r="AZ6" s="627"/>
      <c r="BA6" s="627"/>
      <c r="BB6" s="627"/>
      <c r="BC6" s="627"/>
      <c r="BD6" s="627"/>
      <c r="BE6" s="627"/>
      <c r="BF6" s="628"/>
      <c r="BG6" s="629">
        <v>8962831</v>
      </c>
      <c r="BH6" s="630"/>
      <c r="BI6" s="630"/>
      <c r="BJ6" s="630"/>
      <c r="BK6" s="630"/>
      <c r="BL6" s="630"/>
      <c r="BM6" s="630"/>
      <c r="BN6" s="631"/>
      <c r="BO6" s="656">
        <v>93.8</v>
      </c>
      <c r="BP6" s="656"/>
      <c r="BQ6" s="656"/>
      <c r="BR6" s="656"/>
      <c r="BS6" s="657">
        <v>11975</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220155</v>
      </c>
      <c r="CS6" s="630"/>
      <c r="CT6" s="630"/>
      <c r="CU6" s="630"/>
      <c r="CV6" s="630"/>
      <c r="CW6" s="630"/>
      <c r="CX6" s="630"/>
      <c r="CY6" s="631"/>
      <c r="CZ6" s="727">
        <v>0.9</v>
      </c>
      <c r="DA6" s="702"/>
      <c r="DB6" s="702"/>
      <c r="DC6" s="730"/>
      <c r="DD6" s="635">
        <v>6270</v>
      </c>
      <c r="DE6" s="630"/>
      <c r="DF6" s="630"/>
      <c r="DG6" s="630"/>
      <c r="DH6" s="630"/>
      <c r="DI6" s="630"/>
      <c r="DJ6" s="630"/>
      <c r="DK6" s="630"/>
      <c r="DL6" s="630"/>
      <c r="DM6" s="630"/>
      <c r="DN6" s="630"/>
      <c r="DO6" s="630"/>
      <c r="DP6" s="631"/>
      <c r="DQ6" s="635">
        <v>220016</v>
      </c>
      <c r="DR6" s="630"/>
      <c r="DS6" s="630"/>
      <c r="DT6" s="630"/>
      <c r="DU6" s="630"/>
      <c r="DV6" s="630"/>
      <c r="DW6" s="630"/>
      <c r="DX6" s="630"/>
      <c r="DY6" s="630"/>
      <c r="DZ6" s="630"/>
      <c r="EA6" s="630"/>
      <c r="EB6" s="630"/>
      <c r="EC6" s="673"/>
    </row>
    <row r="7" spans="2:143" ht="11.25" customHeight="1" x14ac:dyDescent="0.2">
      <c r="B7" s="626" t="s">
        <v>235</v>
      </c>
      <c r="C7" s="627"/>
      <c r="D7" s="627"/>
      <c r="E7" s="627"/>
      <c r="F7" s="627"/>
      <c r="G7" s="627"/>
      <c r="H7" s="627"/>
      <c r="I7" s="627"/>
      <c r="J7" s="627"/>
      <c r="K7" s="627"/>
      <c r="L7" s="627"/>
      <c r="M7" s="627"/>
      <c r="N7" s="627"/>
      <c r="O7" s="627"/>
      <c r="P7" s="627"/>
      <c r="Q7" s="628"/>
      <c r="R7" s="629">
        <v>6020</v>
      </c>
      <c r="S7" s="630"/>
      <c r="T7" s="630"/>
      <c r="U7" s="630"/>
      <c r="V7" s="630"/>
      <c r="W7" s="630"/>
      <c r="X7" s="630"/>
      <c r="Y7" s="631"/>
      <c r="Z7" s="656">
        <v>0</v>
      </c>
      <c r="AA7" s="656"/>
      <c r="AB7" s="656"/>
      <c r="AC7" s="656"/>
      <c r="AD7" s="657">
        <v>6020</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5331175</v>
      </c>
      <c r="BH7" s="630"/>
      <c r="BI7" s="630"/>
      <c r="BJ7" s="630"/>
      <c r="BK7" s="630"/>
      <c r="BL7" s="630"/>
      <c r="BM7" s="630"/>
      <c r="BN7" s="631"/>
      <c r="BO7" s="656">
        <v>55.8</v>
      </c>
      <c r="BP7" s="656"/>
      <c r="BQ7" s="656"/>
      <c r="BR7" s="656"/>
      <c r="BS7" s="657">
        <v>11975</v>
      </c>
      <c r="BT7" s="657"/>
      <c r="BU7" s="657"/>
      <c r="BV7" s="657"/>
      <c r="BW7" s="657"/>
      <c r="BX7" s="657"/>
      <c r="BY7" s="657"/>
      <c r="BZ7" s="657"/>
      <c r="CA7" s="657"/>
      <c r="CB7" s="715"/>
      <c r="CD7" s="663" t="s">
        <v>237</v>
      </c>
      <c r="CE7" s="664"/>
      <c r="CF7" s="664"/>
      <c r="CG7" s="664"/>
      <c r="CH7" s="664"/>
      <c r="CI7" s="664"/>
      <c r="CJ7" s="664"/>
      <c r="CK7" s="664"/>
      <c r="CL7" s="664"/>
      <c r="CM7" s="664"/>
      <c r="CN7" s="664"/>
      <c r="CO7" s="664"/>
      <c r="CP7" s="664"/>
      <c r="CQ7" s="665"/>
      <c r="CR7" s="629">
        <v>4905102</v>
      </c>
      <c r="CS7" s="630"/>
      <c r="CT7" s="630"/>
      <c r="CU7" s="630"/>
      <c r="CV7" s="630"/>
      <c r="CW7" s="630"/>
      <c r="CX7" s="630"/>
      <c r="CY7" s="631"/>
      <c r="CZ7" s="656">
        <v>20</v>
      </c>
      <c r="DA7" s="656"/>
      <c r="DB7" s="656"/>
      <c r="DC7" s="656"/>
      <c r="DD7" s="635">
        <v>93920</v>
      </c>
      <c r="DE7" s="630"/>
      <c r="DF7" s="630"/>
      <c r="DG7" s="630"/>
      <c r="DH7" s="630"/>
      <c r="DI7" s="630"/>
      <c r="DJ7" s="630"/>
      <c r="DK7" s="630"/>
      <c r="DL7" s="630"/>
      <c r="DM7" s="630"/>
      <c r="DN7" s="630"/>
      <c r="DO7" s="630"/>
      <c r="DP7" s="631"/>
      <c r="DQ7" s="635">
        <v>4372174</v>
      </c>
      <c r="DR7" s="630"/>
      <c r="DS7" s="630"/>
      <c r="DT7" s="630"/>
      <c r="DU7" s="630"/>
      <c r="DV7" s="630"/>
      <c r="DW7" s="630"/>
      <c r="DX7" s="630"/>
      <c r="DY7" s="630"/>
      <c r="DZ7" s="630"/>
      <c r="EA7" s="630"/>
      <c r="EB7" s="630"/>
      <c r="EC7" s="673"/>
    </row>
    <row r="8" spans="2:143" ht="11.25" customHeight="1" x14ac:dyDescent="0.2">
      <c r="B8" s="626" t="s">
        <v>238</v>
      </c>
      <c r="C8" s="627"/>
      <c r="D8" s="627"/>
      <c r="E8" s="627"/>
      <c r="F8" s="627"/>
      <c r="G8" s="627"/>
      <c r="H8" s="627"/>
      <c r="I8" s="627"/>
      <c r="J8" s="627"/>
      <c r="K8" s="627"/>
      <c r="L8" s="627"/>
      <c r="M8" s="627"/>
      <c r="N8" s="627"/>
      <c r="O8" s="627"/>
      <c r="P8" s="627"/>
      <c r="Q8" s="628"/>
      <c r="R8" s="629">
        <v>89576</v>
      </c>
      <c r="S8" s="630"/>
      <c r="T8" s="630"/>
      <c r="U8" s="630"/>
      <c r="V8" s="630"/>
      <c r="W8" s="630"/>
      <c r="X8" s="630"/>
      <c r="Y8" s="631"/>
      <c r="Z8" s="656">
        <v>0.3</v>
      </c>
      <c r="AA8" s="656"/>
      <c r="AB8" s="656"/>
      <c r="AC8" s="656"/>
      <c r="AD8" s="657">
        <v>89576</v>
      </c>
      <c r="AE8" s="657"/>
      <c r="AF8" s="657"/>
      <c r="AG8" s="657"/>
      <c r="AH8" s="657"/>
      <c r="AI8" s="657"/>
      <c r="AJ8" s="657"/>
      <c r="AK8" s="657"/>
      <c r="AL8" s="632">
        <v>0.7</v>
      </c>
      <c r="AM8" s="633"/>
      <c r="AN8" s="633"/>
      <c r="AO8" s="658"/>
      <c r="AP8" s="626" t="s">
        <v>239</v>
      </c>
      <c r="AQ8" s="627"/>
      <c r="AR8" s="627"/>
      <c r="AS8" s="627"/>
      <c r="AT8" s="627"/>
      <c r="AU8" s="627"/>
      <c r="AV8" s="627"/>
      <c r="AW8" s="627"/>
      <c r="AX8" s="627"/>
      <c r="AY8" s="627"/>
      <c r="AZ8" s="627"/>
      <c r="BA8" s="627"/>
      <c r="BB8" s="627"/>
      <c r="BC8" s="627"/>
      <c r="BD8" s="627"/>
      <c r="BE8" s="627"/>
      <c r="BF8" s="628"/>
      <c r="BG8" s="629">
        <v>105732</v>
      </c>
      <c r="BH8" s="630"/>
      <c r="BI8" s="630"/>
      <c r="BJ8" s="630"/>
      <c r="BK8" s="630"/>
      <c r="BL8" s="630"/>
      <c r="BM8" s="630"/>
      <c r="BN8" s="631"/>
      <c r="BO8" s="656">
        <v>1.1000000000000001</v>
      </c>
      <c r="BP8" s="656"/>
      <c r="BQ8" s="656"/>
      <c r="BR8" s="656"/>
      <c r="BS8" s="657" t="s">
        <v>127</v>
      </c>
      <c r="BT8" s="657"/>
      <c r="BU8" s="657"/>
      <c r="BV8" s="657"/>
      <c r="BW8" s="657"/>
      <c r="BX8" s="657"/>
      <c r="BY8" s="657"/>
      <c r="BZ8" s="657"/>
      <c r="CA8" s="657"/>
      <c r="CB8" s="715"/>
      <c r="CD8" s="663" t="s">
        <v>240</v>
      </c>
      <c r="CE8" s="664"/>
      <c r="CF8" s="664"/>
      <c r="CG8" s="664"/>
      <c r="CH8" s="664"/>
      <c r="CI8" s="664"/>
      <c r="CJ8" s="664"/>
      <c r="CK8" s="664"/>
      <c r="CL8" s="664"/>
      <c r="CM8" s="664"/>
      <c r="CN8" s="664"/>
      <c r="CO8" s="664"/>
      <c r="CP8" s="664"/>
      <c r="CQ8" s="665"/>
      <c r="CR8" s="629">
        <v>8931767</v>
      </c>
      <c r="CS8" s="630"/>
      <c r="CT8" s="630"/>
      <c r="CU8" s="630"/>
      <c r="CV8" s="630"/>
      <c r="CW8" s="630"/>
      <c r="CX8" s="630"/>
      <c r="CY8" s="631"/>
      <c r="CZ8" s="656">
        <v>36.4</v>
      </c>
      <c r="DA8" s="656"/>
      <c r="DB8" s="656"/>
      <c r="DC8" s="656"/>
      <c r="DD8" s="635">
        <v>47823</v>
      </c>
      <c r="DE8" s="630"/>
      <c r="DF8" s="630"/>
      <c r="DG8" s="630"/>
      <c r="DH8" s="630"/>
      <c r="DI8" s="630"/>
      <c r="DJ8" s="630"/>
      <c r="DK8" s="630"/>
      <c r="DL8" s="630"/>
      <c r="DM8" s="630"/>
      <c r="DN8" s="630"/>
      <c r="DO8" s="630"/>
      <c r="DP8" s="631"/>
      <c r="DQ8" s="635">
        <v>4069379</v>
      </c>
      <c r="DR8" s="630"/>
      <c r="DS8" s="630"/>
      <c r="DT8" s="630"/>
      <c r="DU8" s="630"/>
      <c r="DV8" s="630"/>
      <c r="DW8" s="630"/>
      <c r="DX8" s="630"/>
      <c r="DY8" s="630"/>
      <c r="DZ8" s="630"/>
      <c r="EA8" s="630"/>
      <c r="EB8" s="630"/>
      <c r="EC8" s="673"/>
    </row>
    <row r="9" spans="2:143" ht="11.25" customHeight="1" x14ac:dyDescent="0.2">
      <c r="B9" s="626" t="s">
        <v>241</v>
      </c>
      <c r="C9" s="627"/>
      <c r="D9" s="627"/>
      <c r="E9" s="627"/>
      <c r="F9" s="627"/>
      <c r="G9" s="627"/>
      <c r="H9" s="627"/>
      <c r="I9" s="627"/>
      <c r="J9" s="627"/>
      <c r="K9" s="627"/>
      <c r="L9" s="627"/>
      <c r="M9" s="627"/>
      <c r="N9" s="627"/>
      <c r="O9" s="627"/>
      <c r="P9" s="627"/>
      <c r="Q9" s="628"/>
      <c r="R9" s="629">
        <v>113878</v>
      </c>
      <c r="S9" s="630"/>
      <c r="T9" s="630"/>
      <c r="U9" s="630"/>
      <c r="V9" s="630"/>
      <c r="W9" s="630"/>
      <c r="X9" s="630"/>
      <c r="Y9" s="631"/>
      <c r="Z9" s="656">
        <v>0.4</v>
      </c>
      <c r="AA9" s="656"/>
      <c r="AB9" s="656"/>
      <c r="AC9" s="656"/>
      <c r="AD9" s="657">
        <v>113878</v>
      </c>
      <c r="AE9" s="657"/>
      <c r="AF9" s="657"/>
      <c r="AG9" s="657"/>
      <c r="AH9" s="657"/>
      <c r="AI9" s="657"/>
      <c r="AJ9" s="657"/>
      <c r="AK9" s="657"/>
      <c r="AL9" s="632">
        <v>0.9</v>
      </c>
      <c r="AM9" s="633"/>
      <c r="AN9" s="633"/>
      <c r="AO9" s="658"/>
      <c r="AP9" s="626" t="s">
        <v>242</v>
      </c>
      <c r="AQ9" s="627"/>
      <c r="AR9" s="627"/>
      <c r="AS9" s="627"/>
      <c r="AT9" s="627"/>
      <c r="AU9" s="627"/>
      <c r="AV9" s="627"/>
      <c r="AW9" s="627"/>
      <c r="AX9" s="627"/>
      <c r="AY9" s="627"/>
      <c r="AZ9" s="627"/>
      <c r="BA9" s="627"/>
      <c r="BB9" s="627"/>
      <c r="BC9" s="627"/>
      <c r="BD9" s="627"/>
      <c r="BE9" s="627"/>
      <c r="BF9" s="628"/>
      <c r="BG9" s="629">
        <v>4998679</v>
      </c>
      <c r="BH9" s="630"/>
      <c r="BI9" s="630"/>
      <c r="BJ9" s="630"/>
      <c r="BK9" s="630"/>
      <c r="BL9" s="630"/>
      <c r="BM9" s="630"/>
      <c r="BN9" s="631"/>
      <c r="BO9" s="656">
        <v>52.3</v>
      </c>
      <c r="BP9" s="656"/>
      <c r="BQ9" s="656"/>
      <c r="BR9" s="656"/>
      <c r="BS9" s="657" t="s">
        <v>127</v>
      </c>
      <c r="BT9" s="657"/>
      <c r="BU9" s="657"/>
      <c r="BV9" s="657"/>
      <c r="BW9" s="657"/>
      <c r="BX9" s="657"/>
      <c r="BY9" s="657"/>
      <c r="BZ9" s="657"/>
      <c r="CA9" s="657"/>
      <c r="CB9" s="715"/>
      <c r="CD9" s="663" t="s">
        <v>243</v>
      </c>
      <c r="CE9" s="664"/>
      <c r="CF9" s="664"/>
      <c r="CG9" s="664"/>
      <c r="CH9" s="664"/>
      <c r="CI9" s="664"/>
      <c r="CJ9" s="664"/>
      <c r="CK9" s="664"/>
      <c r="CL9" s="664"/>
      <c r="CM9" s="664"/>
      <c r="CN9" s="664"/>
      <c r="CO9" s="664"/>
      <c r="CP9" s="664"/>
      <c r="CQ9" s="665"/>
      <c r="CR9" s="629">
        <v>2463510</v>
      </c>
      <c r="CS9" s="630"/>
      <c r="CT9" s="630"/>
      <c r="CU9" s="630"/>
      <c r="CV9" s="630"/>
      <c r="CW9" s="630"/>
      <c r="CX9" s="630"/>
      <c r="CY9" s="631"/>
      <c r="CZ9" s="656">
        <v>10</v>
      </c>
      <c r="DA9" s="656"/>
      <c r="DB9" s="656"/>
      <c r="DC9" s="656"/>
      <c r="DD9" s="635">
        <v>164486</v>
      </c>
      <c r="DE9" s="630"/>
      <c r="DF9" s="630"/>
      <c r="DG9" s="630"/>
      <c r="DH9" s="630"/>
      <c r="DI9" s="630"/>
      <c r="DJ9" s="630"/>
      <c r="DK9" s="630"/>
      <c r="DL9" s="630"/>
      <c r="DM9" s="630"/>
      <c r="DN9" s="630"/>
      <c r="DO9" s="630"/>
      <c r="DP9" s="631"/>
      <c r="DQ9" s="635">
        <v>1129389</v>
      </c>
      <c r="DR9" s="630"/>
      <c r="DS9" s="630"/>
      <c r="DT9" s="630"/>
      <c r="DU9" s="630"/>
      <c r="DV9" s="630"/>
      <c r="DW9" s="630"/>
      <c r="DX9" s="630"/>
      <c r="DY9" s="630"/>
      <c r="DZ9" s="630"/>
      <c r="EA9" s="630"/>
      <c r="EB9" s="630"/>
      <c r="EC9" s="673"/>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131534</v>
      </c>
      <c r="BH10" s="630"/>
      <c r="BI10" s="630"/>
      <c r="BJ10" s="630"/>
      <c r="BK10" s="630"/>
      <c r="BL10" s="630"/>
      <c r="BM10" s="630"/>
      <c r="BN10" s="631"/>
      <c r="BO10" s="656">
        <v>1.4</v>
      </c>
      <c r="BP10" s="656"/>
      <c r="BQ10" s="656"/>
      <c r="BR10" s="656"/>
      <c r="BS10" s="657" t="s">
        <v>127</v>
      </c>
      <c r="BT10" s="657"/>
      <c r="BU10" s="657"/>
      <c r="BV10" s="657"/>
      <c r="BW10" s="657"/>
      <c r="BX10" s="657"/>
      <c r="BY10" s="657"/>
      <c r="BZ10" s="657"/>
      <c r="CA10" s="657"/>
      <c r="CB10" s="715"/>
      <c r="CD10" s="663" t="s">
        <v>246</v>
      </c>
      <c r="CE10" s="664"/>
      <c r="CF10" s="664"/>
      <c r="CG10" s="664"/>
      <c r="CH10" s="664"/>
      <c r="CI10" s="664"/>
      <c r="CJ10" s="664"/>
      <c r="CK10" s="664"/>
      <c r="CL10" s="664"/>
      <c r="CM10" s="664"/>
      <c r="CN10" s="664"/>
      <c r="CO10" s="664"/>
      <c r="CP10" s="664"/>
      <c r="CQ10" s="665"/>
      <c r="CR10" s="629">
        <v>38042</v>
      </c>
      <c r="CS10" s="630"/>
      <c r="CT10" s="630"/>
      <c r="CU10" s="630"/>
      <c r="CV10" s="630"/>
      <c r="CW10" s="630"/>
      <c r="CX10" s="630"/>
      <c r="CY10" s="631"/>
      <c r="CZ10" s="656">
        <v>0.2</v>
      </c>
      <c r="DA10" s="656"/>
      <c r="DB10" s="656"/>
      <c r="DC10" s="656"/>
      <c r="DD10" s="635" t="s">
        <v>127</v>
      </c>
      <c r="DE10" s="630"/>
      <c r="DF10" s="630"/>
      <c r="DG10" s="630"/>
      <c r="DH10" s="630"/>
      <c r="DI10" s="630"/>
      <c r="DJ10" s="630"/>
      <c r="DK10" s="630"/>
      <c r="DL10" s="630"/>
      <c r="DM10" s="630"/>
      <c r="DN10" s="630"/>
      <c r="DO10" s="630"/>
      <c r="DP10" s="631"/>
      <c r="DQ10" s="635">
        <v>1570</v>
      </c>
      <c r="DR10" s="630"/>
      <c r="DS10" s="630"/>
      <c r="DT10" s="630"/>
      <c r="DU10" s="630"/>
      <c r="DV10" s="630"/>
      <c r="DW10" s="630"/>
      <c r="DX10" s="630"/>
      <c r="DY10" s="630"/>
      <c r="DZ10" s="630"/>
      <c r="EA10" s="630"/>
      <c r="EB10" s="630"/>
      <c r="EC10" s="673"/>
    </row>
    <row r="11" spans="2:143" ht="11.25" customHeight="1" x14ac:dyDescent="0.2">
      <c r="B11" s="626" t="s">
        <v>247</v>
      </c>
      <c r="C11" s="627"/>
      <c r="D11" s="627"/>
      <c r="E11" s="627"/>
      <c r="F11" s="627"/>
      <c r="G11" s="627"/>
      <c r="H11" s="627"/>
      <c r="I11" s="627"/>
      <c r="J11" s="627"/>
      <c r="K11" s="627"/>
      <c r="L11" s="627"/>
      <c r="M11" s="627"/>
      <c r="N11" s="627"/>
      <c r="O11" s="627"/>
      <c r="P11" s="627"/>
      <c r="Q11" s="628"/>
      <c r="R11" s="629">
        <v>1180501</v>
      </c>
      <c r="S11" s="630"/>
      <c r="T11" s="630"/>
      <c r="U11" s="630"/>
      <c r="V11" s="630"/>
      <c r="W11" s="630"/>
      <c r="X11" s="630"/>
      <c r="Y11" s="631"/>
      <c r="Z11" s="632">
        <v>4.4000000000000004</v>
      </c>
      <c r="AA11" s="633"/>
      <c r="AB11" s="633"/>
      <c r="AC11" s="634"/>
      <c r="AD11" s="635">
        <v>1180501</v>
      </c>
      <c r="AE11" s="630"/>
      <c r="AF11" s="630"/>
      <c r="AG11" s="630"/>
      <c r="AH11" s="630"/>
      <c r="AI11" s="630"/>
      <c r="AJ11" s="630"/>
      <c r="AK11" s="631"/>
      <c r="AL11" s="632">
        <v>9.1</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95230</v>
      </c>
      <c r="BH11" s="630"/>
      <c r="BI11" s="630"/>
      <c r="BJ11" s="630"/>
      <c r="BK11" s="630"/>
      <c r="BL11" s="630"/>
      <c r="BM11" s="630"/>
      <c r="BN11" s="631"/>
      <c r="BO11" s="656">
        <v>1</v>
      </c>
      <c r="BP11" s="656"/>
      <c r="BQ11" s="656"/>
      <c r="BR11" s="656"/>
      <c r="BS11" s="657">
        <v>11975</v>
      </c>
      <c r="BT11" s="657"/>
      <c r="BU11" s="657"/>
      <c r="BV11" s="657"/>
      <c r="BW11" s="657"/>
      <c r="BX11" s="657"/>
      <c r="BY11" s="657"/>
      <c r="BZ11" s="657"/>
      <c r="CA11" s="657"/>
      <c r="CB11" s="715"/>
      <c r="CD11" s="663" t="s">
        <v>249</v>
      </c>
      <c r="CE11" s="664"/>
      <c r="CF11" s="664"/>
      <c r="CG11" s="664"/>
      <c r="CH11" s="664"/>
      <c r="CI11" s="664"/>
      <c r="CJ11" s="664"/>
      <c r="CK11" s="664"/>
      <c r="CL11" s="664"/>
      <c r="CM11" s="664"/>
      <c r="CN11" s="664"/>
      <c r="CO11" s="664"/>
      <c r="CP11" s="664"/>
      <c r="CQ11" s="665"/>
      <c r="CR11" s="629">
        <v>26155</v>
      </c>
      <c r="CS11" s="630"/>
      <c r="CT11" s="630"/>
      <c r="CU11" s="630"/>
      <c r="CV11" s="630"/>
      <c r="CW11" s="630"/>
      <c r="CX11" s="630"/>
      <c r="CY11" s="631"/>
      <c r="CZ11" s="656">
        <v>0.1</v>
      </c>
      <c r="DA11" s="656"/>
      <c r="DB11" s="656"/>
      <c r="DC11" s="656"/>
      <c r="DD11" s="635">
        <v>3058</v>
      </c>
      <c r="DE11" s="630"/>
      <c r="DF11" s="630"/>
      <c r="DG11" s="630"/>
      <c r="DH11" s="630"/>
      <c r="DI11" s="630"/>
      <c r="DJ11" s="630"/>
      <c r="DK11" s="630"/>
      <c r="DL11" s="630"/>
      <c r="DM11" s="630"/>
      <c r="DN11" s="630"/>
      <c r="DO11" s="630"/>
      <c r="DP11" s="631"/>
      <c r="DQ11" s="635">
        <v>11321</v>
      </c>
      <c r="DR11" s="630"/>
      <c r="DS11" s="630"/>
      <c r="DT11" s="630"/>
      <c r="DU11" s="630"/>
      <c r="DV11" s="630"/>
      <c r="DW11" s="630"/>
      <c r="DX11" s="630"/>
      <c r="DY11" s="630"/>
      <c r="DZ11" s="630"/>
      <c r="EA11" s="630"/>
      <c r="EB11" s="630"/>
      <c r="EC11" s="673"/>
    </row>
    <row r="12" spans="2:143" ht="11.25" customHeight="1" x14ac:dyDescent="0.2">
      <c r="B12" s="626" t="s">
        <v>250</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56" t="s">
        <v>127</v>
      </c>
      <c r="AA12" s="656"/>
      <c r="AB12" s="656"/>
      <c r="AC12" s="656"/>
      <c r="AD12" s="657" t="s">
        <v>127</v>
      </c>
      <c r="AE12" s="657"/>
      <c r="AF12" s="657"/>
      <c r="AG12" s="657"/>
      <c r="AH12" s="657"/>
      <c r="AI12" s="657"/>
      <c r="AJ12" s="657"/>
      <c r="AK12" s="657"/>
      <c r="AL12" s="632" t="s">
        <v>127</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3319658</v>
      </c>
      <c r="BH12" s="630"/>
      <c r="BI12" s="630"/>
      <c r="BJ12" s="630"/>
      <c r="BK12" s="630"/>
      <c r="BL12" s="630"/>
      <c r="BM12" s="630"/>
      <c r="BN12" s="631"/>
      <c r="BO12" s="656">
        <v>34.799999999999997</v>
      </c>
      <c r="BP12" s="656"/>
      <c r="BQ12" s="656"/>
      <c r="BR12" s="656"/>
      <c r="BS12" s="657" t="s">
        <v>127</v>
      </c>
      <c r="BT12" s="657"/>
      <c r="BU12" s="657"/>
      <c r="BV12" s="657"/>
      <c r="BW12" s="657"/>
      <c r="BX12" s="657"/>
      <c r="BY12" s="657"/>
      <c r="BZ12" s="657"/>
      <c r="CA12" s="657"/>
      <c r="CB12" s="715"/>
      <c r="CD12" s="663" t="s">
        <v>252</v>
      </c>
      <c r="CE12" s="664"/>
      <c r="CF12" s="664"/>
      <c r="CG12" s="664"/>
      <c r="CH12" s="664"/>
      <c r="CI12" s="664"/>
      <c r="CJ12" s="664"/>
      <c r="CK12" s="664"/>
      <c r="CL12" s="664"/>
      <c r="CM12" s="664"/>
      <c r="CN12" s="664"/>
      <c r="CO12" s="664"/>
      <c r="CP12" s="664"/>
      <c r="CQ12" s="665"/>
      <c r="CR12" s="629">
        <v>231571</v>
      </c>
      <c r="CS12" s="630"/>
      <c r="CT12" s="630"/>
      <c r="CU12" s="630"/>
      <c r="CV12" s="630"/>
      <c r="CW12" s="630"/>
      <c r="CX12" s="630"/>
      <c r="CY12" s="631"/>
      <c r="CZ12" s="656">
        <v>0.9</v>
      </c>
      <c r="DA12" s="656"/>
      <c r="DB12" s="656"/>
      <c r="DC12" s="656"/>
      <c r="DD12" s="635" t="s">
        <v>127</v>
      </c>
      <c r="DE12" s="630"/>
      <c r="DF12" s="630"/>
      <c r="DG12" s="630"/>
      <c r="DH12" s="630"/>
      <c r="DI12" s="630"/>
      <c r="DJ12" s="630"/>
      <c r="DK12" s="630"/>
      <c r="DL12" s="630"/>
      <c r="DM12" s="630"/>
      <c r="DN12" s="630"/>
      <c r="DO12" s="630"/>
      <c r="DP12" s="631"/>
      <c r="DQ12" s="635">
        <v>220329</v>
      </c>
      <c r="DR12" s="630"/>
      <c r="DS12" s="630"/>
      <c r="DT12" s="630"/>
      <c r="DU12" s="630"/>
      <c r="DV12" s="630"/>
      <c r="DW12" s="630"/>
      <c r="DX12" s="630"/>
      <c r="DY12" s="630"/>
      <c r="DZ12" s="630"/>
      <c r="EA12" s="630"/>
      <c r="EB12" s="630"/>
      <c r="EC12" s="673"/>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3291340</v>
      </c>
      <c r="BH13" s="630"/>
      <c r="BI13" s="630"/>
      <c r="BJ13" s="630"/>
      <c r="BK13" s="630"/>
      <c r="BL13" s="630"/>
      <c r="BM13" s="630"/>
      <c r="BN13" s="631"/>
      <c r="BO13" s="656">
        <v>34.5</v>
      </c>
      <c r="BP13" s="656"/>
      <c r="BQ13" s="656"/>
      <c r="BR13" s="656"/>
      <c r="BS13" s="657" t="s">
        <v>127</v>
      </c>
      <c r="BT13" s="657"/>
      <c r="BU13" s="657"/>
      <c r="BV13" s="657"/>
      <c r="BW13" s="657"/>
      <c r="BX13" s="657"/>
      <c r="BY13" s="657"/>
      <c r="BZ13" s="657"/>
      <c r="CA13" s="657"/>
      <c r="CB13" s="715"/>
      <c r="CD13" s="663" t="s">
        <v>255</v>
      </c>
      <c r="CE13" s="664"/>
      <c r="CF13" s="664"/>
      <c r="CG13" s="664"/>
      <c r="CH13" s="664"/>
      <c r="CI13" s="664"/>
      <c r="CJ13" s="664"/>
      <c r="CK13" s="664"/>
      <c r="CL13" s="664"/>
      <c r="CM13" s="664"/>
      <c r="CN13" s="664"/>
      <c r="CO13" s="664"/>
      <c r="CP13" s="664"/>
      <c r="CQ13" s="665"/>
      <c r="CR13" s="629">
        <v>1824044</v>
      </c>
      <c r="CS13" s="630"/>
      <c r="CT13" s="630"/>
      <c r="CU13" s="630"/>
      <c r="CV13" s="630"/>
      <c r="CW13" s="630"/>
      <c r="CX13" s="630"/>
      <c r="CY13" s="631"/>
      <c r="CZ13" s="656">
        <v>7.4</v>
      </c>
      <c r="DA13" s="656"/>
      <c r="DB13" s="656"/>
      <c r="DC13" s="656"/>
      <c r="DD13" s="635">
        <v>635036</v>
      </c>
      <c r="DE13" s="630"/>
      <c r="DF13" s="630"/>
      <c r="DG13" s="630"/>
      <c r="DH13" s="630"/>
      <c r="DI13" s="630"/>
      <c r="DJ13" s="630"/>
      <c r="DK13" s="630"/>
      <c r="DL13" s="630"/>
      <c r="DM13" s="630"/>
      <c r="DN13" s="630"/>
      <c r="DO13" s="630"/>
      <c r="DP13" s="631"/>
      <c r="DQ13" s="635">
        <v>1141917</v>
      </c>
      <c r="DR13" s="630"/>
      <c r="DS13" s="630"/>
      <c r="DT13" s="630"/>
      <c r="DU13" s="630"/>
      <c r="DV13" s="630"/>
      <c r="DW13" s="630"/>
      <c r="DX13" s="630"/>
      <c r="DY13" s="630"/>
      <c r="DZ13" s="630"/>
      <c r="EA13" s="630"/>
      <c r="EB13" s="630"/>
      <c r="EC13" s="673"/>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66108</v>
      </c>
      <c r="BH14" s="630"/>
      <c r="BI14" s="630"/>
      <c r="BJ14" s="630"/>
      <c r="BK14" s="630"/>
      <c r="BL14" s="630"/>
      <c r="BM14" s="630"/>
      <c r="BN14" s="631"/>
      <c r="BO14" s="656">
        <v>0.7</v>
      </c>
      <c r="BP14" s="656"/>
      <c r="BQ14" s="656"/>
      <c r="BR14" s="656"/>
      <c r="BS14" s="657" t="s">
        <v>127</v>
      </c>
      <c r="BT14" s="657"/>
      <c r="BU14" s="657"/>
      <c r="BV14" s="657"/>
      <c r="BW14" s="657"/>
      <c r="BX14" s="657"/>
      <c r="BY14" s="657"/>
      <c r="BZ14" s="657"/>
      <c r="CA14" s="657"/>
      <c r="CB14" s="715"/>
      <c r="CD14" s="663" t="s">
        <v>258</v>
      </c>
      <c r="CE14" s="664"/>
      <c r="CF14" s="664"/>
      <c r="CG14" s="664"/>
      <c r="CH14" s="664"/>
      <c r="CI14" s="664"/>
      <c r="CJ14" s="664"/>
      <c r="CK14" s="664"/>
      <c r="CL14" s="664"/>
      <c r="CM14" s="664"/>
      <c r="CN14" s="664"/>
      <c r="CO14" s="664"/>
      <c r="CP14" s="664"/>
      <c r="CQ14" s="665"/>
      <c r="CR14" s="629">
        <v>1072766</v>
      </c>
      <c r="CS14" s="630"/>
      <c r="CT14" s="630"/>
      <c r="CU14" s="630"/>
      <c r="CV14" s="630"/>
      <c r="CW14" s="630"/>
      <c r="CX14" s="630"/>
      <c r="CY14" s="631"/>
      <c r="CZ14" s="656">
        <v>4.4000000000000004</v>
      </c>
      <c r="DA14" s="656"/>
      <c r="DB14" s="656"/>
      <c r="DC14" s="656"/>
      <c r="DD14" s="635">
        <v>201433</v>
      </c>
      <c r="DE14" s="630"/>
      <c r="DF14" s="630"/>
      <c r="DG14" s="630"/>
      <c r="DH14" s="630"/>
      <c r="DI14" s="630"/>
      <c r="DJ14" s="630"/>
      <c r="DK14" s="630"/>
      <c r="DL14" s="630"/>
      <c r="DM14" s="630"/>
      <c r="DN14" s="630"/>
      <c r="DO14" s="630"/>
      <c r="DP14" s="631"/>
      <c r="DQ14" s="635">
        <v>857365</v>
      </c>
      <c r="DR14" s="630"/>
      <c r="DS14" s="630"/>
      <c r="DT14" s="630"/>
      <c r="DU14" s="630"/>
      <c r="DV14" s="630"/>
      <c r="DW14" s="630"/>
      <c r="DX14" s="630"/>
      <c r="DY14" s="630"/>
      <c r="DZ14" s="630"/>
      <c r="EA14" s="630"/>
      <c r="EB14" s="630"/>
      <c r="EC14" s="673"/>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245890</v>
      </c>
      <c r="BH15" s="630"/>
      <c r="BI15" s="630"/>
      <c r="BJ15" s="630"/>
      <c r="BK15" s="630"/>
      <c r="BL15" s="630"/>
      <c r="BM15" s="630"/>
      <c r="BN15" s="631"/>
      <c r="BO15" s="656">
        <v>2.6</v>
      </c>
      <c r="BP15" s="656"/>
      <c r="BQ15" s="656"/>
      <c r="BR15" s="656"/>
      <c r="BS15" s="657" t="s">
        <v>127</v>
      </c>
      <c r="BT15" s="657"/>
      <c r="BU15" s="657"/>
      <c r="BV15" s="657"/>
      <c r="BW15" s="657"/>
      <c r="BX15" s="657"/>
      <c r="BY15" s="657"/>
      <c r="BZ15" s="657"/>
      <c r="CA15" s="657"/>
      <c r="CB15" s="715"/>
      <c r="CD15" s="663" t="s">
        <v>261</v>
      </c>
      <c r="CE15" s="664"/>
      <c r="CF15" s="664"/>
      <c r="CG15" s="664"/>
      <c r="CH15" s="664"/>
      <c r="CI15" s="664"/>
      <c r="CJ15" s="664"/>
      <c r="CK15" s="664"/>
      <c r="CL15" s="664"/>
      <c r="CM15" s="664"/>
      <c r="CN15" s="664"/>
      <c r="CO15" s="664"/>
      <c r="CP15" s="664"/>
      <c r="CQ15" s="665"/>
      <c r="CR15" s="629">
        <v>2734591</v>
      </c>
      <c r="CS15" s="630"/>
      <c r="CT15" s="630"/>
      <c r="CU15" s="630"/>
      <c r="CV15" s="630"/>
      <c r="CW15" s="630"/>
      <c r="CX15" s="630"/>
      <c r="CY15" s="631"/>
      <c r="CZ15" s="656">
        <v>11.1</v>
      </c>
      <c r="DA15" s="656"/>
      <c r="DB15" s="656"/>
      <c r="DC15" s="656"/>
      <c r="DD15" s="635">
        <v>113853</v>
      </c>
      <c r="DE15" s="630"/>
      <c r="DF15" s="630"/>
      <c r="DG15" s="630"/>
      <c r="DH15" s="630"/>
      <c r="DI15" s="630"/>
      <c r="DJ15" s="630"/>
      <c r="DK15" s="630"/>
      <c r="DL15" s="630"/>
      <c r="DM15" s="630"/>
      <c r="DN15" s="630"/>
      <c r="DO15" s="630"/>
      <c r="DP15" s="631"/>
      <c r="DQ15" s="635">
        <v>1431802</v>
      </c>
      <c r="DR15" s="630"/>
      <c r="DS15" s="630"/>
      <c r="DT15" s="630"/>
      <c r="DU15" s="630"/>
      <c r="DV15" s="630"/>
      <c r="DW15" s="630"/>
      <c r="DX15" s="630"/>
      <c r="DY15" s="630"/>
      <c r="DZ15" s="630"/>
      <c r="EA15" s="630"/>
      <c r="EB15" s="630"/>
      <c r="EC15" s="673"/>
    </row>
    <row r="16" spans="2:143" ht="11.25" customHeight="1" x14ac:dyDescent="0.2">
      <c r="B16" s="626" t="s">
        <v>262</v>
      </c>
      <c r="C16" s="627"/>
      <c r="D16" s="627"/>
      <c r="E16" s="627"/>
      <c r="F16" s="627"/>
      <c r="G16" s="627"/>
      <c r="H16" s="627"/>
      <c r="I16" s="627"/>
      <c r="J16" s="627"/>
      <c r="K16" s="627"/>
      <c r="L16" s="627"/>
      <c r="M16" s="627"/>
      <c r="N16" s="627"/>
      <c r="O16" s="627"/>
      <c r="P16" s="627"/>
      <c r="Q16" s="628"/>
      <c r="R16" s="629">
        <v>18476</v>
      </c>
      <c r="S16" s="630"/>
      <c r="T16" s="630"/>
      <c r="U16" s="630"/>
      <c r="V16" s="630"/>
      <c r="W16" s="630"/>
      <c r="X16" s="630"/>
      <c r="Y16" s="631"/>
      <c r="Z16" s="656">
        <v>0.1</v>
      </c>
      <c r="AA16" s="656"/>
      <c r="AB16" s="656"/>
      <c r="AC16" s="656"/>
      <c r="AD16" s="657">
        <v>18476</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15"/>
      <c r="CD16" s="663" t="s">
        <v>264</v>
      </c>
      <c r="CE16" s="664"/>
      <c r="CF16" s="664"/>
      <c r="CG16" s="664"/>
      <c r="CH16" s="664"/>
      <c r="CI16" s="664"/>
      <c r="CJ16" s="664"/>
      <c r="CK16" s="664"/>
      <c r="CL16" s="664"/>
      <c r="CM16" s="664"/>
      <c r="CN16" s="664"/>
      <c r="CO16" s="664"/>
      <c r="CP16" s="664"/>
      <c r="CQ16" s="665"/>
      <c r="CR16" s="629">
        <v>82819</v>
      </c>
      <c r="CS16" s="630"/>
      <c r="CT16" s="630"/>
      <c r="CU16" s="630"/>
      <c r="CV16" s="630"/>
      <c r="CW16" s="630"/>
      <c r="CX16" s="630"/>
      <c r="CY16" s="631"/>
      <c r="CZ16" s="656">
        <v>0.3</v>
      </c>
      <c r="DA16" s="656"/>
      <c r="DB16" s="656"/>
      <c r="DC16" s="656"/>
      <c r="DD16" s="635" t="s">
        <v>127</v>
      </c>
      <c r="DE16" s="630"/>
      <c r="DF16" s="630"/>
      <c r="DG16" s="630"/>
      <c r="DH16" s="630"/>
      <c r="DI16" s="630"/>
      <c r="DJ16" s="630"/>
      <c r="DK16" s="630"/>
      <c r="DL16" s="630"/>
      <c r="DM16" s="630"/>
      <c r="DN16" s="630"/>
      <c r="DO16" s="630"/>
      <c r="DP16" s="631"/>
      <c r="DQ16" s="635">
        <v>1317</v>
      </c>
      <c r="DR16" s="630"/>
      <c r="DS16" s="630"/>
      <c r="DT16" s="630"/>
      <c r="DU16" s="630"/>
      <c r="DV16" s="630"/>
      <c r="DW16" s="630"/>
      <c r="DX16" s="630"/>
      <c r="DY16" s="630"/>
      <c r="DZ16" s="630"/>
      <c r="EA16" s="630"/>
      <c r="EB16" s="630"/>
      <c r="EC16" s="673"/>
    </row>
    <row r="17" spans="2:133" ht="11.25" customHeight="1" x14ac:dyDescent="0.2">
      <c r="B17" s="626" t="s">
        <v>265</v>
      </c>
      <c r="C17" s="627"/>
      <c r="D17" s="627"/>
      <c r="E17" s="627"/>
      <c r="F17" s="627"/>
      <c r="G17" s="627"/>
      <c r="H17" s="627"/>
      <c r="I17" s="627"/>
      <c r="J17" s="627"/>
      <c r="K17" s="627"/>
      <c r="L17" s="627"/>
      <c r="M17" s="627"/>
      <c r="N17" s="627"/>
      <c r="O17" s="627"/>
      <c r="P17" s="627"/>
      <c r="Q17" s="628"/>
      <c r="R17" s="629">
        <v>43188</v>
      </c>
      <c r="S17" s="630"/>
      <c r="T17" s="630"/>
      <c r="U17" s="630"/>
      <c r="V17" s="630"/>
      <c r="W17" s="630"/>
      <c r="X17" s="630"/>
      <c r="Y17" s="631"/>
      <c r="Z17" s="656">
        <v>0.2</v>
      </c>
      <c r="AA17" s="656"/>
      <c r="AB17" s="656"/>
      <c r="AC17" s="656"/>
      <c r="AD17" s="657">
        <v>43188</v>
      </c>
      <c r="AE17" s="657"/>
      <c r="AF17" s="657"/>
      <c r="AG17" s="657"/>
      <c r="AH17" s="657"/>
      <c r="AI17" s="657"/>
      <c r="AJ17" s="657"/>
      <c r="AK17" s="657"/>
      <c r="AL17" s="632">
        <v>0.3</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3" t="s">
        <v>267</v>
      </c>
      <c r="CE17" s="664"/>
      <c r="CF17" s="664"/>
      <c r="CG17" s="664"/>
      <c r="CH17" s="664"/>
      <c r="CI17" s="664"/>
      <c r="CJ17" s="664"/>
      <c r="CK17" s="664"/>
      <c r="CL17" s="664"/>
      <c r="CM17" s="664"/>
      <c r="CN17" s="664"/>
      <c r="CO17" s="664"/>
      <c r="CP17" s="664"/>
      <c r="CQ17" s="665"/>
      <c r="CR17" s="629">
        <v>2027055</v>
      </c>
      <c r="CS17" s="630"/>
      <c r="CT17" s="630"/>
      <c r="CU17" s="630"/>
      <c r="CV17" s="630"/>
      <c r="CW17" s="630"/>
      <c r="CX17" s="630"/>
      <c r="CY17" s="631"/>
      <c r="CZ17" s="656">
        <v>8.3000000000000007</v>
      </c>
      <c r="DA17" s="656"/>
      <c r="DB17" s="656"/>
      <c r="DC17" s="656"/>
      <c r="DD17" s="635" t="s">
        <v>127</v>
      </c>
      <c r="DE17" s="630"/>
      <c r="DF17" s="630"/>
      <c r="DG17" s="630"/>
      <c r="DH17" s="630"/>
      <c r="DI17" s="630"/>
      <c r="DJ17" s="630"/>
      <c r="DK17" s="630"/>
      <c r="DL17" s="630"/>
      <c r="DM17" s="630"/>
      <c r="DN17" s="630"/>
      <c r="DO17" s="630"/>
      <c r="DP17" s="631"/>
      <c r="DQ17" s="635">
        <v>2002386</v>
      </c>
      <c r="DR17" s="630"/>
      <c r="DS17" s="630"/>
      <c r="DT17" s="630"/>
      <c r="DU17" s="630"/>
      <c r="DV17" s="630"/>
      <c r="DW17" s="630"/>
      <c r="DX17" s="630"/>
      <c r="DY17" s="630"/>
      <c r="DZ17" s="630"/>
      <c r="EA17" s="630"/>
      <c r="EB17" s="630"/>
      <c r="EC17" s="673"/>
    </row>
    <row r="18" spans="2:133" ht="11.25" customHeight="1" x14ac:dyDescent="0.2">
      <c r="B18" s="626" t="s">
        <v>268</v>
      </c>
      <c r="C18" s="627"/>
      <c r="D18" s="627"/>
      <c r="E18" s="627"/>
      <c r="F18" s="627"/>
      <c r="G18" s="627"/>
      <c r="H18" s="627"/>
      <c r="I18" s="627"/>
      <c r="J18" s="627"/>
      <c r="K18" s="627"/>
      <c r="L18" s="627"/>
      <c r="M18" s="627"/>
      <c r="N18" s="627"/>
      <c r="O18" s="627"/>
      <c r="P18" s="627"/>
      <c r="Q18" s="628"/>
      <c r="R18" s="629">
        <v>110296</v>
      </c>
      <c r="S18" s="630"/>
      <c r="T18" s="630"/>
      <c r="U18" s="630"/>
      <c r="V18" s="630"/>
      <c r="W18" s="630"/>
      <c r="X18" s="630"/>
      <c r="Y18" s="631"/>
      <c r="Z18" s="656">
        <v>0.4</v>
      </c>
      <c r="AA18" s="656"/>
      <c r="AB18" s="656"/>
      <c r="AC18" s="656"/>
      <c r="AD18" s="657">
        <v>106459</v>
      </c>
      <c r="AE18" s="657"/>
      <c r="AF18" s="657"/>
      <c r="AG18" s="657"/>
      <c r="AH18" s="657"/>
      <c r="AI18" s="657"/>
      <c r="AJ18" s="657"/>
      <c r="AK18" s="657"/>
      <c r="AL18" s="632">
        <v>0.80000001192092896</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3" t="s">
        <v>270</v>
      </c>
      <c r="CE18" s="664"/>
      <c r="CF18" s="664"/>
      <c r="CG18" s="664"/>
      <c r="CH18" s="664"/>
      <c r="CI18" s="664"/>
      <c r="CJ18" s="664"/>
      <c r="CK18" s="664"/>
      <c r="CL18" s="664"/>
      <c r="CM18" s="664"/>
      <c r="CN18" s="664"/>
      <c r="CO18" s="664"/>
      <c r="CP18" s="664"/>
      <c r="CQ18" s="665"/>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3"/>
    </row>
    <row r="19" spans="2:133" ht="11.25" customHeight="1" x14ac:dyDescent="0.2">
      <c r="B19" s="626" t="s">
        <v>271</v>
      </c>
      <c r="C19" s="627"/>
      <c r="D19" s="627"/>
      <c r="E19" s="627"/>
      <c r="F19" s="627"/>
      <c r="G19" s="627"/>
      <c r="H19" s="627"/>
      <c r="I19" s="627"/>
      <c r="J19" s="627"/>
      <c r="K19" s="627"/>
      <c r="L19" s="627"/>
      <c r="M19" s="627"/>
      <c r="N19" s="627"/>
      <c r="O19" s="627"/>
      <c r="P19" s="627"/>
      <c r="Q19" s="628"/>
      <c r="R19" s="629">
        <v>47654</v>
      </c>
      <c r="S19" s="630"/>
      <c r="T19" s="630"/>
      <c r="U19" s="630"/>
      <c r="V19" s="630"/>
      <c r="W19" s="630"/>
      <c r="X19" s="630"/>
      <c r="Y19" s="631"/>
      <c r="Z19" s="656">
        <v>0.2</v>
      </c>
      <c r="AA19" s="656"/>
      <c r="AB19" s="656"/>
      <c r="AC19" s="656"/>
      <c r="AD19" s="657">
        <v>47654</v>
      </c>
      <c r="AE19" s="657"/>
      <c r="AF19" s="657"/>
      <c r="AG19" s="657"/>
      <c r="AH19" s="657"/>
      <c r="AI19" s="657"/>
      <c r="AJ19" s="657"/>
      <c r="AK19" s="657"/>
      <c r="AL19" s="632">
        <v>0.4</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587630</v>
      </c>
      <c r="BH19" s="630"/>
      <c r="BI19" s="630"/>
      <c r="BJ19" s="630"/>
      <c r="BK19" s="630"/>
      <c r="BL19" s="630"/>
      <c r="BM19" s="630"/>
      <c r="BN19" s="631"/>
      <c r="BO19" s="656">
        <v>6.2</v>
      </c>
      <c r="BP19" s="656"/>
      <c r="BQ19" s="656"/>
      <c r="BR19" s="656"/>
      <c r="BS19" s="657" t="s">
        <v>127</v>
      </c>
      <c r="BT19" s="657"/>
      <c r="BU19" s="657"/>
      <c r="BV19" s="657"/>
      <c r="BW19" s="657"/>
      <c r="BX19" s="657"/>
      <c r="BY19" s="657"/>
      <c r="BZ19" s="657"/>
      <c r="CA19" s="657"/>
      <c r="CB19" s="715"/>
      <c r="CD19" s="663" t="s">
        <v>273</v>
      </c>
      <c r="CE19" s="664"/>
      <c r="CF19" s="664"/>
      <c r="CG19" s="664"/>
      <c r="CH19" s="664"/>
      <c r="CI19" s="664"/>
      <c r="CJ19" s="664"/>
      <c r="CK19" s="664"/>
      <c r="CL19" s="664"/>
      <c r="CM19" s="664"/>
      <c r="CN19" s="664"/>
      <c r="CO19" s="664"/>
      <c r="CP19" s="664"/>
      <c r="CQ19" s="665"/>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3"/>
    </row>
    <row r="20" spans="2:133" ht="11.25" customHeight="1" x14ac:dyDescent="0.2">
      <c r="B20" s="626" t="s">
        <v>274</v>
      </c>
      <c r="C20" s="627"/>
      <c r="D20" s="627"/>
      <c r="E20" s="627"/>
      <c r="F20" s="627"/>
      <c r="G20" s="627"/>
      <c r="H20" s="627"/>
      <c r="I20" s="627"/>
      <c r="J20" s="627"/>
      <c r="K20" s="627"/>
      <c r="L20" s="627"/>
      <c r="M20" s="627"/>
      <c r="N20" s="627"/>
      <c r="O20" s="627"/>
      <c r="P20" s="627"/>
      <c r="Q20" s="628"/>
      <c r="R20" s="629">
        <v>5814</v>
      </c>
      <c r="S20" s="630"/>
      <c r="T20" s="630"/>
      <c r="U20" s="630"/>
      <c r="V20" s="630"/>
      <c r="W20" s="630"/>
      <c r="X20" s="630"/>
      <c r="Y20" s="631"/>
      <c r="Z20" s="656">
        <v>0</v>
      </c>
      <c r="AA20" s="656"/>
      <c r="AB20" s="656"/>
      <c r="AC20" s="656"/>
      <c r="AD20" s="657">
        <v>5814</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587630</v>
      </c>
      <c r="BH20" s="630"/>
      <c r="BI20" s="630"/>
      <c r="BJ20" s="630"/>
      <c r="BK20" s="630"/>
      <c r="BL20" s="630"/>
      <c r="BM20" s="630"/>
      <c r="BN20" s="631"/>
      <c r="BO20" s="656">
        <v>6.2</v>
      </c>
      <c r="BP20" s="656"/>
      <c r="BQ20" s="656"/>
      <c r="BR20" s="656"/>
      <c r="BS20" s="657" t="s">
        <v>127</v>
      </c>
      <c r="BT20" s="657"/>
      <c r="BU20" s="657"/>
      <c r="BV20" s="657"/>
      <c r="BW20" s="657"/>
      <c r="BX20" s="657"/>
      <c r="BY20" s="657"/>
      <c r="BZ20" s="657"/>
      <c r="CA20" s="657"/>
      <c r="CB20" s="715"/>
      <c r="CD20" s="663" t="s">
        <v>276</v>
      </c>
      <c r="CE20" s="664"/>
      <c r="CF20" s="664"/>
      <c r="CG20" s="664"/>
      <c r="CH20" s="664"/>
      <c r="CI20" s="664"/>
      <c r="CJ20" s="664"/>
      <c r="CK20" s="664"/>
      <c r="CL20" s="664"/>
      <c r="CM20" s="664"/>
      <c r="CN20" s="664"/>
      <c r="CO20" s="664"/>
      <c r="CP20" s="664"/>
      <c r="CQ20" s="665"/>
      <c r="CR20" s="629">
        <v>24557577</v>
      </c>
      <c r="CS20" s="630"/>
      <c r="CT20" s="630"/>
      <c r="CU20" s="630"/>
      <c r="CV20" s="630"/>
      <c r="CW20" s="630"/>
      <c r="CX20" s="630"/>
      <c r="CY20" s="631"/>
      <c r="CZ20" s="656">
        <v>100</v>
      </c>
      <c r="DA20" s="656"/>
      <c r="DB20" s="656"/>
      <c r="DC20" s="656"/>
      <c r="DD20" s="635">
        <v>1265879</v>
      </c>
      <c r="DE20" s="630"/>
      <c r="DF20" s="630"/>
      <c r="DG20" s="630"/>
      <c r="DH20" s="630"/>
      <c r="DI20" s="630"/>
      <c r="DJ20" s="630"/>
      <c r="DK20" s="630"/>
      <c r="DL20" s="630"/>
      <c r="DM20" s="630"/>
      <c r="DN20" s="630"/>
      <c r="DO20" s="630"/>
      <c r="DP20" s="631"/>
      <c r="DQ20" s="635">
        <v>15458965</v>
      </c>
      <c r="DR20" s="630"/>
      <c r="DS20" s="630"/>
      <c r="DT20" s="630"/>
      <c r="DU20" s="630"/>
      <c r="DV20" s="630"/>
      <c r="DW20" s="630"/>
      <c r="DX20" s="630"/>
      <c r="DY20" s="630"/>
      <c r="DZ20" s="630"/>
      <c r="EA20" s="630"/>
      <c r="EB20" s="630"/>
      <c r="EC20" s="673"/>
    </row>
    <row r="21" spans="2:133" ht="11.25" customHeight="1" x14ac:dyDescent="0.2">
      <c r="B21" s="626" t="s">
        <v>277</v>
      </c>
      <c r="C21" s="627"/>
      <c r="D21" s="627"/>
      <c r="E21" s="627"/>
      <c r="F21" s="627"/>
      <c r="G21" s="627"/>
      <c r="H21" s="627"/>
      <c r="I21" s="627"/>
      <c r="J21" s="627"/>
      <c r="K21" s="627"/>
      <c r="L21" s="627"/>
      <c r="M21" s="627"/>
      <c r="N21" s="627"/>
      <c r="O21" s="627"/>
      <c r="P21" s="627"/>
      <c r="Q21" s="628"/>
      <c r="R21" s="629">
        <v>1217</v>
      </c>
      <c r="S21" s="630"/>
      <c r="T21" s="630"/>
      <c r="U21" s="630"/>
      <c r="V21" s="630"/>
      <c r="W21" s="630"/>
      <c r="X21" s="630"/>
      <c r="Y21" s="631"/>
      <c r="Z21" s="656">
        <v>0</v>
      </c>
      <c r="AA21" s="656"/>
      <c r="AB21" s="656"/>
      <c r="AC21" s="656"/>
      <c r="AD21" s="657">
        <v>1217</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t="s">
        <v>127</v>
      </c>
      <c r="BH21" s="630"/>
      <c r="BI21" s="630"/>
      <c r="BJ21" s="630"/>
      <c r="BK21" s="630"/>
      <c r="BL21" s="630"/>
      <c r="BM21" s="630"/>
      <c r="BN21" s="631"/>
      <c r="BO21" s="656" t="s">
        <v>127</v>
      </c>
      <c r="BP21" s="656"/>
      <c r="BQ21" s="656"/>
      <c r="BR21" s="656"/>
      <c r="BS21" s="657" t="s">
        <v>127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55611</v>
      </c>
      <c r="S22" s="630"/>
      <c r="T22" s="630"/>
      <c r="U22" s="630"/>
      <c r="V22" s="630"/>
      <c r="W22" s="630"/>
      <c r="X22" s="630"/>
      <c r="Y22" s="631"/>
      <c r="Z22" s="656">
        <v>0.2</v>
      </c>
      <c r="AA22" s="656"/>
      <c r="AB22" s="656"/>
      <c r="AC22" s="656"/>
      <c r="AD22" s="657">
        <v>51774</v>
      </c>
      <c r="AE22" s="657"/>
      <c r="AF22" s="657"/>
      <c r="AG22" s="657"/>
      <c r="AH22" s="657"/>
      <c r="AI22" s="657"/>
      <c r="AJ22" s="657"/>
      <c r="AK22" s="657"/>
      <c r="AL22" s="632">
        <v>0.40000000596046448</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2078847</v>
      </c>
      <c r="S23" s="630"/>
      <c r="T23" s="630"/>
      <c r="U23" s="630"/>
      <c r="V23" s="630"/>
      <c r="W23" s="630"/>
      <c r="X23" s="630"/>
      <c r="Y23" s="631"/>
      <c r="Z23" s="656">
        <v>7.7</v>
      </c>
      <c r="AA23" s="656"/>
      <c r="AB23" s="656"/>
      <c r="AC23" s="656"/>
      <c r="AD23" s="657">
        <v>2005017</v>
      </c>
      <c r="AE23" s="657"/>
      <c r="AF23" s="657"/>
      <c r="AG23" s="657"/>
      <c r="AH23" s="657"/>
      <c r="AI23" s="657"/>
      <c r="AJ23" s="657"/>
      <c r="AK23" s="657"/>
      <c r="AL23" s="632">
        <v>15.4</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v>587630</v>
      </c>
      <c r="BH23" s="630"/>
      <c r="BI23" s="630"/>
      <c r="BJ23" s="630"/>
      <c r="BK23" s="630"/>
      <c r="BL23" s="630"/>
      <c r="BM23" s="630"/>
      <c r="BN23" s="631"/>
      <c r="BO23" s="656">
        <v>6.2</v>
      </c>
      <c r="BP23" s="656"/>
      <c r="BQ23" s="656"/>
      <c r="BR23" s="656"/>
      <c r="BS23" s="657" t="s">
        <v>127</v>
      </c>
      <c r="BT23" s="657"/>
      <c r="BU23" s="657"/>
      <c r="BV23" s="657"/>
      <c r="BW23" s="657"/>
      <c r="BX23" s="657"/>
      <c r="BY23" s="657"/>
      <c r="BZ23" s="657"/>
      <c r="CA23" s="657"/>
      <c r="CB23" s="715"/>
      <c r="CD23" s="731" t="s">
        <v>223</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2005017</v>
      </c>
      <c r="S24" s="630"/>
      <c r="T24" s="630"/>
      <c r="U24" s="630"/>
      <c r="V24" s="630"/>
      <c r="W24" s="630"/>
      <c r="X24" s="630"/>
      <c r="Y24" s="631"/>
      <c r="Z24" s="656">
        <v>7.5</v>
      </c>
      <c r="AA24" s="656"/>
      <c r="AB24" s="656"/>
      <c r="AC24" s="656"/>
      <c r="AD24" s="657">
        <v>2005017</v>
      </c>
      <c r="AE24" s="657"/>
      <c r="AF24" s="657"/>
      <c r="AG24" s="657"/>
      <c r="AH24" s="657"/>
      <c r="AI24" s="657"/>
      <c r="AJ24" s="657"/>
      <c r="AK24" s="657"/>
      <c r="AL24" s="632">
        <v>15.4</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12289696</v>
      </c>
      <c r="CS24" s="683"/>
      <c r="CT24" s="683"/>
      <c r="CU24" s="683"/>
      <c r="CV24" s="683"/>
      <c r="CW24" s="683"/>
      <c r="CX24" s="683"/>
      <c r="CY24" s="726"/>
      <c r="CZ24" s="727">
        <v>50</v>
      </c>
      <c r="DA24" s="702"/>
      <c r="DB24" s="702"/>
      <c r="DC24" s="730"/>
      <c r="DD24" s="725">
        <v>7626701</v>
      </c>
      <c r="DE24" s="683"/>
      <c r="DF24" s="683"/>
      <c r="DG24" s="683"/>
      <c r="DH24" s="683"/>
      <c r="DI24" s="683"/>
      <c r="DJ24" s="683"/>
      <c r="DK24" s="726"/>
      <c r="DL24" s="725">
        <v>7565721</v>
      </c>
      <c r="DM24" s="683"/>
      <c r="DN24" s="683"/>
      <c r="DO24" s="683"/>
      <c r="DP24" s="683"/>
      <c r="DQ24" s="683"/>
      <c r="DR24" s="683"/>
      <c r="DS24" s="683"/>
      <c r="DT24" s="683"/>
      <c r="DU24" s="683"/>
      <c r="DV24" s="726"/>
      <c r="DW24" s="727">
        <v>54.6</v>
      </c>
      <c r="DX24" s="702"/>
      <c r="DY24" s="702"/>
      <c r="DZ24" s="702"/>
      <c r="EA24" s="702"/>
      <c r="EB24" s="702"/>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73750</v>
      </c>
      <c r="S25" s="630"/>
      <c r="T25" s="630"/>
      <c r="U25" s="630"/>
      <c r="V25" s="630"/>
      <c r="W25" s="630"/>
      <c r="X25" s="630"/>
      <c r="Y25" s="631"/>
      <c r="Z25" s="656">
        <v>0.3</v>
      </c>
      <c r="AA25" s="656"/>
      <c r="AB25" s="656"/>
      <c r="AC25" s="656"/>
      <c r="AD25" s="657" t="s">
        <v>127</v>
      </c>
      <c r="AE25" s="657"/>
      <c r="AF25" s="657"/>
      <c r="AG25" s="657"/>
      <c r="AH25" s="657"/>
      <c r="AI25" s="657"/>
      <c r="AJ25" s="657"/>
      <c r="AK25" s="657"/>
      <c r="AL25" s="632" t="s">
        <v>127</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3" t="s">
        <v>294</v>
      </c>
      <c r="CE25" s="664"/>
      <c r="CF25" s="664"/>
      <c r="CG25" s="664"/>
      <c r="CH25" s="664"/>
      <c r="CI25" s="664"/>
      <c r="CJ25" s="664"/>
      <c r="CK25" s="664"/>
      <c r="CL25" s="664"/>
      <c r="CM25" s="664"/>
      <c r="CN25" s="664"/>
      <c r="CO25" s="664"/>
      <c r="CP25" s="664"/>
      <c r="CQ25" s="665"/>
      <c r="CR25" s="629">
        <v>4528930</v>
      </c>
      <c r="CS25" s="640"/>
      <c r="CT25" s="640"/>
      <c r="CU25" s="640"/>
      <c r="CV25" s="640"/>
      <c r="CW25" s="640"/>
      <c r="CX25" s="640"/>
      <c r="CY25" s="641"/>
      <c r="CZ25" s="632">
        <v>18.399999999999999</v>
      </c>
      <c r="DA25" s="642"/>
      <c r="DB25" s="642"/>
      <c r="DC25" s="643"/>
      <c r="DD25" s="635">
        <v>4329017</v>
      </c>
      <c r="DE25" s="640"/>
      <c r="DF25" s="640"/>
      <c r="DG25" s="640"/>
      <c r="DH25" s="640"/>
      <c r="DI25" s="640"/>
      <c r="DJ25" s="640"/>
      <c r="DK25" s="641"/>
      <c r="DL25" s="635">
        <v>4268189</v>
      </c>
      <c r="DM25" s="640"/>
      <c r="DN25" s="640"/>
      <c r="DO25" s="640"/>
      <c r="DP25" s="640"/>
      <c r="DQ25" s="640"/>
      <c r="DR25" s="640"/>
      <c r="DS25" s="640"/>
      <c r="DT25" s="640"/>
      <c r="DU25" s="640"/>
      <c r="DV25" s="641"/>
      <c r="DW25" s="632">
        <v>30.8</v>
      </c>
      <c r="DX25" s="642"/>
      <c r="DY25" s="642"/>
      <c r="DZ25" s="642"/>
      <c r="EA25" s="642"/>
      <c r="EB25" s="642"/>
      <c r="EC25" s="674"/>
    </row>
    <row r="26" spans="2:133" ht="11.25" customHeight="1" x14ac:dyDescent="0.2">
      <c r="B26" s="626" t="s">
        <v>295</v>
      </c>
      <c r="C26" s="627"/>
      <c r="D26" s="627"/>
      <c r="E26" s="627"/>
      <c r="F26" s="627"/>
      <c r="G26" s="627"/>
      <c r="H26" s="627"/>
      <c r="I26" s="627"/>
      <c r="J26" s="627"/>
      <c r="K26" s="627"/>
      <c r="L26" s="627"/>
      <c r="M26" s="627"/>
      <c r="N26" s="627"/>
      <c r="O26" s="627"/>
      <c r="P26" s="627"/>
      <c r="Q26" s="628"/>
      <c r="R26" s="629">
        <v>80</v>
      </c>
      <c r="S26" s="630"/>
      <c r="T26" s="630"/>
      <c r="U26" s="630"/>
      <c r="V26" s="630"/>
      <c r="W26" s="630"/>
      <c r="X26" s="630"/>
      <c r="Y26" s="631"/>
      <c r="Z26" s="656">
        <v>0</v>
      </c>
      <c r="AA26" s="656"/>
      <c r="AB26" s="656"/>
      <c r="AC26" s="656"/>
      <c r="AD26" s="657" t="s">
        <v>127</v>
      </c>
      <c r="AE26" s="657"/>
      <c r="AF26" s="657"/>
      <c r="AG26" s="657"/>
      <c r="AH26" s="657"/>
      <c r="AI26" s="657"/>
      <c r="AJ26" s="657"/>
      <c r="AK26" s="657"/>
      <c r="AL26" s="632" t="s">
        <v>127</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3" t="s">
        <v>297</v>
      </c>
      <c r="CE26" s="664"/>
      <c r="CF26" s="664"/>
      <c r="CG26" s="664"/>
      <c r="CH26" s="664"/>
      <c r="CI26" s="664"/>
      <c r="CJ26" s="664"/>
      <c r="CK26" s="664"/>
      <c r="CL26" s="664"/>
      <c r="CM26" s="664"/>
      <c r="CN26" s="664"/>
      <c r="CO26" s="664"/>
      <c r="CP26" s="664"/>
      <c r="CQ26" s="665"/>
      <c r="CR26" s="629">
        <v>2881557</v>
      </c>
      <c r="CS26" s="630"/>
      <c r="CT26" s="630"/>
      <c r="CU26" s="630"/>
      <c r="CV26" s="630"/>
      <c r="CW26" s="630"/>
      <c r="CX26" s="630"/>
      <c r="CY26" s="631"/>
      <c r="CZ26" s="632">
        <v>11.7</v>
      </c>
      <c r="DA26" s="642"/>
      <c r="DB26" s="642"/>
      <c r="DC26" s="643"/>
      <c r="DD26" s="635">
        <v>2743146</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74"/>
    </row>
    <row r="27" spans="2:133" ht="11.25" customHeight="1" x14ac:dyDescent="0.2">
      <c r="B27" s="626" t="s">
        <v>298</v>
      </c>
      <c r="C27" s="627"/>
      <c r="D27" s="627"/>
      <c r="E27" s="627"/>
      <c r="F27" s="627"/>
      <c r="G27" s="627"/>
      <c r="H27" s="627"/>
      <c r="I27" s="627"/>
      <c r="J27" s="627"/>
      <c r="K27" s="627"/>
      <c r="L27" s="627"/>
      <c r="M27" s="627"/>
      <c r="N27" s="627"/>
      <c r="O27" s="627"/>
      <c r="P27" s="627"/>
      <c r="Q27" s="628"/>
      <c r="R27" s="629">
        <v>13291838</v>
      </c>
      <c r="S27" s="630"/>
      <c r="T27" s="630"/>
      <c r="U27" s="630"/>
      <c r="V27" s="630"/>
      <c r="W27" s="630"/>
      <c r="X27" s="630"/>
      <c r="Y27" s="631"/>
      <c r="Z27" s="656">
        <v>49.4</v>
      </c>
      <c r="AA27" s="656"/>
      <c r="AB27" s="656"/>
      <c r="AC27" s="656"/>
      <c r="AD27" s="657">
        <v>12626541</v>
      </c>
      <c r="AE27" s="657"/>
      <c r="AF27" s="657"/>
      <c r="AG27" s="657"/>
      <c r="AH27" s="657"/>
      <c r="AI27" s="657"/>
      <c r="AJ27" s="657"/>
      <c r="AK27" s="657"/>
      <c r="AL27" s="632">
        <v>97.199996948242188</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9550461</v>
      </c>
      <c r="BH27" s="630"/>
      <c r="BI27" s="630"/>
      <c r="BJ27" s="630"/>
      <c r="BK27" s="630"/>
      <c r="BL27" s="630"/>
      <c r="BM27" s="630"/>
      <c r="BN27" s="631"/>
      <c r="BO27" s="656">
        <v>100</v>
      </c>
      <c r="BP27" s="656"/>
      <c r="BQ27" s="656"/>
      <c r="BR27" s="656"/>
      <c r="BS27" s="657">
        <v>11975</v>
      </c>
      <c r="BT27" s="657"/>
      <c r="BU27" s="657"/>
      <c r="BV27" s="657"/>
      <c r="BW27" s="657"/>
      <c r="BX27" s="657"/>
      <c r="BY27" s="657"/>
      <c r="BZ27" s="657"/>
      <c r="CA27" s="657"/>
      <c r="CB27" s="715"/>
      <c r="CD27" s="663" t="s">
        <v>300</v>
      </c>
      <c r="CE27" s="664"/>
      <c r="CF27" s="664"/>
      <c r="CG27" s="664"/>
      <c r="CH27" s="664"/>
      <c r="CI27" s="664"/>
      <c r="CJ27" s="664"/>
      <c r="CK27" s="664"/>
      <c r="CL27" s="664"/>
      <c r="CM27" s="664"/>
      <c r="CN27" s="664"/>
      <c r="CO27" s="664"/>
      <c r="CP27" s="664"/>
      <c r="CQ27" s="665"/>
      <c r="CR27" s="629">
        <v>5733711</v>
      </c>
      <c r="CS27" s="640"/>
      <c r="CT27" s="640"/>
      <c r="CU27" s="640"/>
      <c r="CV27" s="640"/>
      <c r="CW27" s="640"/>
      <c r="CX27" s="640"/>
      <c r="CY27" s="641"/>
      <c r="CZ27" s="632">
        <v>23.3</v>
      </c>
      <c r="DA27" s="642"/>
      <c r="DB27" s="642"/>
      <c r="DC27" s="643"/>
      <c r="DD27" s="635">
        <v>1295298</v>
      </c>
      <c r="DE27" s="640"/>
      <c r="DF27" s="640"/>
      <c r="DG27" s="640"/>
      <c r="DH27" s="640"/>
      <c r="DI27" s="640"/>
      <c r="DJ27" s="640"/>
      <c r="DK27" s="641"/>
      <c r="DL27" s="635">
        <v>1295146</v>
      </c>
      <c r="DM27" s="640"/>
      <c r="DN27" s="640"/>
      <c r="DO27" s="640"/>
      <c r="DP27" s="640"/>
      <c r="DQ27" s="640"/>
      <c r="DR27" s="640"/>
      <c r="DS27" s="640"/>
      <c r="DT27" s="640"/>
      <c r="DU27" s="640"/>
      <c r="DV27" s="641"/>
      <c r="DW27" s="632">
        <v>9.3000000000000007</v>
      </c>
      <c r="DX27" s="642"/>
      <c r="DY27" s="642"/>
      <c r="DZ27" s="642"/>
      <c r="EA27" s="642"/>
      <c r="EB27" s="642"/>
      <c r="EC27" s="674"/>
    </row>
    <row r="28" spans="2:133" ht="11.25" customHeight="1" x14ac:dyDescent="0.2">
      <c r="B28" s="626" t="s">
        <v>301</v>
      </c>
      <c r="C28" s="627"/>
      <c r="D28" s="627"/>
      <c r="E28" s="627"/>
      <c r="F28" s="627"/>
      <c r="G28" s="627"/>
      <c r="H28" s="627"/>
      <c r="I28" s="627"/>
      <c r="J28" s="627"/>
      <c r="K28" s="627"/>
      <c r="L28" s="627"/>
      <c r="M28" s="627"/>
      <c r="N28" s="627"/>
      <c r="O28" s="627"/>
      <c r="P28" s="627"/>
      <c r="Q28" s="628"/>
      <c r="R28" s="629">
        <v>7763</v>
      </c>
      <c r="S28" s="630"/>
      <c r="T28" s="630"/>
      <c r="U28" s="630"/>
      <c r="V28" s="630"/>
      <c r="W28" s="630"/>
      <c r="X28" s="630"/>
      <c r="Y28" s="631"/>
      <c r="Z28" s="656">
        <v>0</v>
      </c>
      <c r="AA28" s="656"/>
      <c r="AB28" s="656"/>
      <c r="AC28" s="656"/>
      <c r="AD28" s="657">
        <v>7763</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302</v>
      </c>
      <c r="CE28" s="664"/>
      <c r="CF28" s="664"/>
      <c r="CG28" s="664"/>
      <c r="CH28" s="664"/>
      <c r="CI28" s="664"/>
      <c r="CJ28" s="664"/>
      <c r="CK28" s="664"/>
      <c r="CL28" s="664"/>
      <c r="CM28" s="664"/>
      <c r="CN28" s="664"/>
      <c r="CO28" s="664"/>
      <c r="CP28" s="664"/>
      <c r="CQ28" s="665"/>
      <c r="CR28" s="629">
        <v>2027055</v>
      </c>
      <c r="CS28" s="630"/>
      <c r="CT28" s="630"/>
      <c r="CU28" s="630"/>
      <c r="CV28" s="630"/>
      <c r="CW28" s="630"/>
      <c r="CX28" s="630"/>
      <c r="CY28" s="631"/>
      <c r="CZ28" s="632">
        <v>8.3000000000000007</v>
      </c>
      <c r="DA28" s="642"/>
      <c r="DB28" s="642"/>
      <c r="DC28" s="643"/>
      <c r="DD28" s="635">
        <v>2002386</v>
      </c>
      <c r="DE28" s="630"/>
      <c r="DF28" s="630"/>
      <c r="DG28" s="630"/>
      <c r="DH28" s="630"/>
      <c r="DI28" s="630"/>
      <c r="DJ28" s="630"/>
      <c r="DK28" s="631"/>
      <c r="DL28" s="635">
        <v>2002386</v>
      </c>
      <c r="DM28" s="630"/>
      <c r="DN28" s="630"/>
      <c r="DO28" s="630"/>
      <c r="DP28" s="630"/>
      <c r="DQ28" s="630"/>
      <c r="DR28" s="630"/>
      <c r="DS28" s="630"/>
      <c r="DT28" s="630"/>
      <c r="DU28" s="630"/>
      <c r="DV28" s="631"/>
      <c r="DW28" s="632">
        <v>14.5</v>
      </c>
      <c r="DX28" s="642"/>
      <c r="DY28" s="642"/>
      <c r="DZ28" s="642"/>
      <c r="EA28" s="642"/>
      <c r="EB28" s="642"/>
      <c r="EC28" s="674"/>
    </row>
    <row r="29" spans="2:133" ht="11.25" customHeight="1" x14ac:dyDescent="0.2">
      <c r="B29" s="626" t="s">
        <v>303</v>
      </c>
      <c r="C29" s="627"/>
      <c r="D29" s="627"/>
      <c r="E29" s="627"/>
      <c r="F29" s="627"/>
      <c r="G29" s="627"/>
      <c r="H29" s="627"/>
      <c r="I29" s="627"/>
      <c r="J29" s="627"/>
      <c r="K29" s="627"/>
      <c r="L29" s="627"/>
      <c r="M29" s="627"/>
      <c r="N29" s="627"/>
      <c r="O29" s="627"/>
      <c r="P29" s="627"/>
      <c r="Q29" s="628"/>
      <c r="R29" s="629">
        <v>353757</v>
      </c>
      <c r="S29" s="630"/>
      <c r="T29" s="630"/>
      <c r="U29" s="630"/>
      <c r="V29" s="630"/>
      <c r="W29" s="630"/>
      <c r="X29" s="630"/>
      <c r="Y29" s="631"/>
      <c r="Z29" s="656">
        <v>1.3</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63" t="s">
        <v>70</v>
      </c>
      <c r="CG29" s="664"/>
      <c r="CH29" s="664"/>
      <c r="CI29" s="664"/>
      <c r="CJ29" s="664"/>
      <c r="CK29" s="664"/>
      <c r="CL29" s="664"/>
      <c r="CM29" s="664"/>
      <c r="CN29" s="664"/>
      <c r="CO29" s="664"/>
      <c r="CP29" s="664"/>
      <c r="CQ29" s="665"/>
      <c r="CR29" s="629">
        <v>2027055</v>
      </c>
      <c r="CS29" s="640"/>
      <c r="CT29" s="640"/>
      <c r="CU29" s="640"/>
      <c r="CV29" s="640"/>
      <c r="CW29" s="640"/>
      <c r="CX29" s="640"/>
      <c r="CY29" s="641"/>
      <c r="CZ29" s="632">
        <v>8.3000000000000007</v>
      </c>
      <c r="DA29" s="642"/>
      <c r="DB29" s="642"/>
      <c r="DC29" s="643"/>
      <c r="DD29" s="635">
        <v>2002386</v>
      </c>
      <c r="DE29" s="640"/>
      <c r="DF29" s="640"/>
      <c r="DG29" s="640"/>
      <c r="DH29" s="640"/>
      <c r="DI29" s="640"/>
      <c r="DJ29" s="640"/>
      <c r="DK29" s="641"/>
      <c r="DL29" s="635">
        <v>2002386</v>
      </c>
      <c r="DM29" s="640"/>
      <c r="DN29" s="640"/>
      <c r="DO29" s="640"/>
      <c r="DP29" s="640"/>
      <c r="DQ29" s="640"/>
      <c r="DR29" s="640"/>
      <c r="DS29" s="640"/>
      <c r="DT29" s="640"/>
      <c r="DU29" s="640"/>
      <c r="DV29" s="641"/>
      <c r="DW29" s="632">
        <v>14.5</v>
      </c>
      <c r="DX29" s="642"/>
      <c r="DY29" s="642"/>
      <c r="DZ29" s="642"/>
      <c r="EA29" s="642"/>
      <c r="EB29" s="642"/>
      <c r="EC29" s="674"/>
    </row>
    <row r="30" spans="2:133" ht="11.25" customHeight="1" x14ac:dyDescent="0.2">
      <c r="B30" s="626" t="s">
        <v>305</v>
      </c>
      <c r="C30" s="627"/>
      <c r="D30" s="627"/>
      <c r="E30" s="627"/>
      <c r="F30" s="627"/>
      <c r="G30" s="627"/>
      <c r="H30" s="627"/>
      <c r="I30" s="627"/>
      <c r="J30" s="627"/>
      <c r="K30" s="627"/>
      <c r="L30" s="627"/>
      <c r="M30" s="627"/>
      <c r="N30" s="627"/>
      <c r="O30" s="627"/>
      <c r="P30" s="627"/>
      <c r="Q30" s="628"/>
      <c r="R30" s="629">
        <v>188737</v>
      </c>
      <c r="S30" s="630"/>
      <c r="T30" s="630"/>
      <c r="U30" s="630"/>
      <c r="V30" s="630"/>
      <c r="W30" s="630"/>
      <c r="X30" s="630"/>
      <c r="Y30" s="631"/>
      <c r="Z30" s="656">
        <v>0.7</v>
      </c>
      <c r="AA30" s="656"/>
      <c r="AB30" s="656"/>
      <c r="AC30" s="656"/>
      <c r="AD30" s="657">
        <v>38248</v>
      </c>
      <c r="AE30" s="657"/>
      <c r="AF30" s="657"/>
      <c r="AG30" s="657"/>
      <c r="AH30" s="657"/>
      <c r="AI30" s="657"/>
      <c r="AJ30" s="657"/>
      <c r="AK30" s="657"/>
      <c r="AL30" s="632">
        <v>0.3</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63" t="s">
        <v>308</v>
      </c>
      <c r="CG30" s="664"/>
      <c r="CH30" s="664"/>
      <c r="CI30" s="664"/>
      <c r="CJ30" s="664"/>
      <c r="CK30" s="664"/>
      <c r="CL30" s="664"/>
      <c r="CM30" s="664"/>
      <c r="CN30" s="664"/>
      <c r="CO30" s="664"/>
      <c r="CP30" s="664"/>
      <c r="CQ30" s="665"/>
      <c r="CR30" s="629">
        <v>1950428</v>
      </c>
      <c r="CS30" s="630"/>
      <c r="CT30" s="630"/>
      <c r="CU30" s="630"/>
      <c r="CV30" s="630"/>
      <c r="CW30" s="630"/>
      <c r="CX30" s="630"/>
      <c r="CY30" s="631"/>
      <c r="CZ30" s="632">
        <v>7.9</v>
      </c>
      <c r="DA30" s="642"/>
      <c r="DB30" s="642"/>
      <c r="DC30" s="643"/>
      <c r="DD30" s="635">
        <v>1925759</v>
      </c>
      <c r="DE30" s="630"/>
      <c r="DF30" s="630"/>
      <c r="DG30" s="630"/>
      <c r="DH30" s="630"/>
      <c r="DI30" s="630"/>
      <c r="DJ30" s="630"/>
      <c r="DK30" s="631"/>
      <c r="DL30" s="635">
        <v>1925759</v>
      </c>
      <c r="DM30" s="630"/>
      <c r="DN30" s="630"/>
      <c r="DO30" s="630"/>
      <c r="DP30" s="630"/>
      <c r="DQ30" s="630"/>
      <c r="DR30" s="630"/>
      <c r="DS30" s="630"/>
      <c r="DT30" s="630"/>
      <c r="DU30" s="630"/>
      <c r="DV30" s="631"/>
      <c r="DW30" s="632">
        <v>13.9</v>
      </c>
      <c r="DX30" s="642"/>
      <c r="DY30" s="642"/>
      <c r="DZ30" s="642"/>
      <c r="EA30" s="642"/>
      <c r="EB30" s="642"/>
      <c r="EC30" s="674"/>
    </row>
    <row r="31" spans="2:133" ht="11.25" customHeight="1" x14ac:dyDescent="0.2">
      <c r="B31" s="626" t="s">
        <v>309</v>
      </c>
      <c r="C31" s="627"/>
      <c r="D31" s="627"/>
      <c r="E31" s="627"/>
      <c r="F31" s="627"/>
      <c r="G31" s="627"/>
      <c r="H31" s="627"/>
      <c r="I31" s="627"/>
      <c r="J31" s="627"/>
      <c r="K31" s="627"/>
      <c r="L31" s="627"/>
      <c r="M31" s="627"/>
      <c r="N31" s="627"/>
      <c r="O31" s="627"/>
      <c r="P31" s="627"/>
      <c r="Q31" s="628"/>
      <c r="R31" s="629">
        <v>245394</v>
      </c>
      <c r="S31" s="630"/>
      <c r="T31" s="630"/>
      <c r="U31" s="630"/>
      <c r="V31" s="630"/>
      <c r="W31" s="630"/>
      <c r="X31" s="630"/>
      <c r="Y31" s="631"/>
      <c r="Z31" s="656">
        <v>0.9</v>
      </c>
      <c r="AA31" s="656"/>
      <c r="AB31" s="656"/>
      <c r="AC31" s="656"/>
      <c r="AD31" s="657" t="s">
        <v>127</v>
      </c>
      <c r="AE31" s="657"/>
      <c r="AF31" s="657"/>
      <c r="AG31" s="657"/>
      <c r="AH31" s="657"/>
      <c r="AI31" s="657"/>
      <c r="AJ31" s="657"/>
      <c r="AK31" s="657"/>
      <c r="AL31" s="632" t="s">
        <v>127</v>
      </c>
      <c r="AM31" s="633"/>
      <c r="AN31" s="633"/>
      <c r="AO31" s="658"/>
      <c r="AP31" s="704" t="s">
        <v>310</v>
      </c>
      <c r="AQ31" s="705"/>
      <c r="AR31" s="705"/>
      <c r="AS31" s="705"/>
      <c r="AT31" s="710" t="s">
        <v>311</v>
      </c>
      <c r="AU31" s="366"/>
      <c r="AV31" s="366"/>
      <c r="AW31" s="366"/>
      <c r="AX31" s="697" t="s">
        <v>189</v>
      </c>
      <c r="AY31" s="698"/>
      <c r="AZ31" s="698"/>
      <c r="BA31" s="698"/>
      <c r="BB31" s="698"/>
      <c r="BC31" s="698"/>
      <c r="BD31" s="698"/>
      <c r="BE31" s="698"/>
      <c r="BF31" s="699"/>
      <c r="BG31" s="700">
        <v>99.5</v>
      </c>
      <c r="BH31" s="701"/>
      <c r="BI31" s="701"/>
      <c r="BJ31" s="701"/>
      <c r="BK31" s="701"/>
      <c r="BL31" s="701"/>
      <c r="BM31" s="702">
        <v>98.1</v>
      </c>
      <c r="BN31" s="701"/>
      <c r="BO31" s="701"/>
      <c r="BP31" s="701"/>
      <c r="BQ31" s="703"/>
      <c r="BR31" s="700">
        <v>99.3</v>
      </c>
      <c r="BS31" s="701"/>
      <c r="BT31" s="701"/>
      <c r="BU31" s="701"/>
      <c r="BV31" s="701"/>
      <c r="BW31" s="701"/>
      <c r="BX31" s="702">
        <v>98</v>
      </c>
      <c r="BY31" s="701"/>
      <c r="BZ31" s="701"/>
      <c r="CA31" s="701"/>
      <c r="CB31" s="703"/>
      <c r="CD31" s="718"/>
      <c r="CE31" s="719"/>
      <c r="CF31" s="663" t="s">
        <v>312</v>
      </c>
      <c r="CG31" s="664"/>
      <c r="CH31" s="664"/>
      <c r="CI31" s="664"/>
      <c r="CJ31" s="664"/>
      <c r="CK31" s="664"/>
      <c r="CL31" s="664"/>
      <c r="CM31" s="664"/>
      <c r="CN31" s="664"/>
      <c r="CO31" s="664"/>
      <c r="CP31" s="664"/>
      <c r="CQ31" s="665"/>
      <c r="CR31" s="629">
        <v>76627</v>
      </c>
      <c r="CS31" s="640"/>
      <c r="CT31" s="640"/>
      <c r="CU31" s="640"/>
      <c r="CV31" s="640"/>
      <c r="CW31" s="640"/>
      <c r="CX31" s="640"/>
      <c r="CY31" s="641"/>
      <c r="CZ31" s="632">
        <v>0.3</v>
      </c>
      <c r="DA31" s="642"/>
      <c r="DB31" s="642"/>
      <c r="DC31" s="643"/>
      <c r="DD31" s="635">
        <v>76627</v>
      </c>
      <c r="DE31" s="640"/>
      <c r="DF31" s="640"/>
      <c r="DG31" s="640"/>
      <c r="DH31" s="640"/>
      <c r="DI31" s="640"/>
      <c r="DJ31" s="640"/>
      <c r="DK31" s="641"/>
      <c r="DL31" s="635">
        <v>76627</v>
      </c>
      <c r="DM31" s="640"/>
      <c r="DN31" s="640"/>
      <c r="DO31" s="640"/>
      <c r="DP31" s="640"/>
      <c r="DQ31" s="640"/>
      <c r="DR31" s="640"/>
      <c r="DS31" s="640"/>
      <c r="DT31" s="640"/>
      <c r="DU31" s="640"/>
      <c r="DV31" s="641"/>
      <c r="DW31" s="632">
        <v>0.6</v>
      </c>
      <c r="DX31" s="642"/>
      <c r="DY31" s="642"/>
      <c r="DZ31" s="642"/>
      <c r="EA31" s="642"/>
      <c r="EB31" s="642"/>
      <c r="EC31" s="674"/>
    </row>
    <row r="32" spans="2:133" ht="11.25" customHeight="1" x14ac:dyDescent="0.2">
      <c r="B32" s="626" t="s">
        <v>313</v>
      </c>
      <c r="C32" s="627"/>
      <c r="D32" s="627"/>
      <c r="E32" s="627"/>
      <c r="F32" s="627"/>
      <c r="G32" s="627"/>
      <c r="H32" s="627"/>
      <c r="I32" s="627"/>
      <c r="J32" s="627"/>
      <c r="K32" s="627"/>
      <c r="L32" s="627"/>
      <c r="M32" s="627"/>
      <c r="N32" s="627"/>
      <c r="O32" s="627"/>
      <c r="P32" s="627"/>
      <c r="Q32" s="628"/>
      <c r="R32" s="629">
        <v>5688211</v>
      </c>
      <c r="S32" s="630"/>
      <c r="T32" s="630"/>
      <c r="U32" s="630"/>
      <c r="V32" s="630"/>
      <c r="W32" s="630"/>
      <c r="X32" s="630"/>
      <c r="Y32" s="631"/>
      <c r="Z32" s="656">
        <v>21.2</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2" t="s">
        <v>314</v>
      </c>
      <c r="AV32" s="362"/>
      <c r="AW32" s="362"/>
      <c r="AX32" s="626" t="s">
        <v>315</v>
      </c>
      <c r="AY32" s="627"/>
      <c r="AZ32" s="627"/>
      <c r="BA32" s="627"/>
      <c r="BB32" s="627"/>
      <c r="BC32" s="627"/>
      <c r="BD32" s="627"/>
      <c r="BE32" s="627"/>
      <c r="BF32" s="628"/>
      <c r="BG32" s="695">
        <v>99.6</v>
      </c>
      <c r="BH32" s="640"/>
      <c r="BI32" s="640"/>
      <c r="BJ32" s="640"/>
      <c r="BK32" s="640"/>
      <c r="BL32" s="640"/>
      <c r="BM32" s="633">
        <v>98.1</v>
      </c>
      <c r="BN32" s="696"/>
      <c r="BO32" s="696"/>
      <c r="BP32" s="696"/>
      <c r="BQ32" s="672"/>
      <c r="BR32" s="695">
        <v>99.2</v>
      </c>
      <c r="BS32" s="640"/>
      <c r="BT32" s="640"/>
      <c r="BU32" s="640"/>
      <c r="BV32" s="640"/>
      <c r="BW32" s="640"/>
      <c r="BX32" s="633">
        <v>97.8</v>
      </c>
      <c r="BY32" s="696"/>
      <c r="BZ32" s="696"/>
      <c r="CA32" s="696"/>
      <c r="CB32" s="672"/>
      <c r="CD32" s="720"/>
      <c r="CE32" s="721"/>
      <c r="CF32" s="663" t="s">
        <v>316</v>
      </c>
      <c r="CG32" s="664"/>
      <c r="CH32" s="664"/>
      <c r="CI32" s="664"/>
      <c r="CJ32" s="664"/>
      <c r="CK32" s="664"/>
      <c r="CL32" s="664"/>
      <c r="CM32" s="664"/>
      <c r="CN32" s="664"/>
      <c r="CO32" s="664"/>
      <c r="CP32" s="664"/>
      <c r="CQ32" s="665"/>
      <c r="CR32" s="629" t="s">
        <v>127</v>
      </c>
      <c r="CS32" s="630"/>
      <c r="CT32" s="630"/>
      <c r="CU32" s="630"/>
      <c r="CV32" s="630"/>
      <c r="CW32" s="630"/>
      <c r="CX32" s="630"/>
      <c r="CY32" s="631"/>
      <c r="CZ32" s="632" t="s">
        <v>127</v>
      </c>
      <c r="DA32" s="642"/>
      <c r="DB32" s="642"/>
      <c r="DC32" s="643"/>
      <c r="DD32" s="635" t="s">
        <v>127</v>
      </c>
      <c r="DE32" s="630"/>
      <c r="DF32" s="630"/>
      <c r="DG32" s="630"/>
      <c r="DH32" s="630"/>
      <c r="DI32" s="630"/>
      <c r="DJ32" s="630"/>
      <c r="DK32" s="631"/>
      <c r="DL32" s="635" t="s">
        <v>127</v>
      </c>
      <c r="DM32" s="630"/>
      <c r="DN32" s="630"/>
      <c r="DO32" s="630"/>
      <c r="DP32" s="630"/>
      <c r="DQ32" s="630"/>
      <c r="DR32" s="630"/>
      <c r="DS32" s="630"/>
      <c r="DT32" s="630"/>
      <c r="DU32" s="630"/>
      <c r="DV32" s="631"/>
      <c r="DW32" s="632" t="s">
        <v>127</v>
      </c>
      <c r="DX32" s="642"/>
      <c r="DY32" s="642"/>
      <c r="DZ32" s="642"/>
      <c r="EA32" s="642"/>
      <c r="EB32" s="642"/>
      <c r="EC32" s="674"/>
    </row>
    <row r="33" spans="2:133" ht="11.25" customHeight="1" x14ac:dyDescent="0.2">
      <c r="B33" s="692" t="s">
        <v>317</v>
      </c>
      <c r="C33" s="693"/>
      <c r="D33" s="693"/>
      <c r="E33" s="693"/>
      <c r="F33" s="693"/>
      <c r="G33" s="693"/>
      <c r="H33" s="693"/>
      <c r="I33" s="693"/>
      <c r="J33" s="693"/>
      <c r="K33" s="693"/>
      <c r="L33" s="693"/>
      <c r="M33" s="693"/>
      <c r="N33" s="693"/>
      <c r="O33" s="693"/>
      <c r="P33" s="693"/>
      <c r="Q33" s="694"/>
      <c r="R33" s="629">
        <v>282541</v>
      </c>
      <c r="S33" s="630"/>
      <c r="T33" s="630"/>
      <c r="U33" s="630"/>
      <c r="V33" s="630"/>
      <c r="W33" s="630"/>
      <c r="X33" s="630"/>
      <c r="Y33" s="631"/>
      <c r="Z33" s="656">
        <v>1.1000000000000001</v>
      </c>
      <c r="AA33" s="656"/>
      <c r="AB33" s="656"/>
      <c r="AC33" s="656"/>
      <c r="AD33" s="657">
        <v>282541</v>
      </c>
      <c r="AE33" s="657"/>
      <c r="AF33" s="657"/>
      <c r="AG33" s="657"/>
      <c r="AH33" s="657"/>
      <c r="AI33" s="657"/>
      <c r="AJ33" s="657"/>
      <c r="AK33" s="657"/>
      <c r="AL33" s="632">
        <v>2.2000000000000002</v>
      </c>
      <c r="AM33" s="633"/>
      <c r="AN33" s="633"/>
      <c r="AO33" s="658"/>
      <c r="AP33" s="708"/>
      <c r="AQ33" s="709"/>
      <c r="AR33" s="709"/>
      <c r="AS33" s="709"/>
      <c r="AT33" s="712"/>
      <c r="AU33" s="360"/>
      <c r="AV33" s="360"/>
      <c r="AW33" s="360"/>
      <c r="AX33" s="606" t="s">
        <v>318</v>
      </c>
      <c r="AY33" s="607"/>
      <c r="AZ33" s="607"/>
      <c r="BA33" s="607"/>
      <c r="BB33" s="607"/>
      <c r="BC33" s="607"/>
      <c r="BD33" s="607"/>
      <c r="BE33" s="607"/>
      <c r="BF33" s="608"/>
      <c r="BG33" s="691">
        <v>99.4</v>
      </c>
      <c r="BH33" s="610"/>
      <c r="BI33" s="610"/>
      <c r="BJ33" s="610"/>
      <c r="BK33" s="610"/>
      <c r="BL33" s="610"/>
      <c r="BM33" s="648">
        <v>98.1</v>
      </c>
      <c r="BN33" s="610"/>
      <c r="BO33" s="610"/>
      <c r="BP33" s="610"/>
      <c r="BQ33" s="659"/>
      <c r="BR33" s="691">
        <v>99.3</v>
      </c>
      <c r="BS33" s="610"/>
      <c r="BT33" s="610"/>
      <c r="BU33" s="610"/>
      <c r="BV33" s="610"/>
      <c r="BW33" s="610"/>
      <c r="BX33" s="648">
        <v>98.2</v>
      </c>
      <c r="BY33" s="610"/>
      <c r="BZ33" s="610"/>
      <c r="CA33" s="610"/>
      <c r="CB33" s="659"/>
      <c r="CD33" s="663" t="s">
        <v>319</v>
      </c>
      <c r="CE33" s="664"/>
      <c r="CF33" s="664"/>
      <c r="CG33" s="664"/>
      <c r="CH33" s="664"/>
      <c r="CI33" s="664"/>
      <c r="CJ33" s="664"/>
      <c r="CK33" s="664"/>
      <c r="CL33" s="664"/>
      <c r="CM33" s="664"/>
      <c r="CN33" s="664"/>
      <c r="CO33" s="664"/>
      <c r="CP33" s="664"/>
      <c r="CQ33" s="665"/>
      <c r="CR33" s="629">
        <v>10919183</v>
      </c>
      <c r="CS33" s="640"/>
      <c r="CT33" s="640"/>
      <c r="CU33" s="640"/>
      <c r="CV33" s="640"/>
      <c r="CW33" s="640"/>
      <c r="CX33" s="640"/>
      <c r="CY33" s="641"/>
      <c r="CZ33" s="632">
        <v>44.5</v>
      </c>
      <c r="DA33" s="642"/>
      <c r="DB33" s="642"/>
      <c r="DC33" s="643"/>
      <c r="DD33" s="635">
        <v>7659202</v>
      </c>
      <c r="DE33" s="640"/>
      <c r="DF33" s="640"/>
      <c r="DG33" s="640"/>
      <c r="DH33" s="640"/>
      <c r="DI33" s="640"/>
      <c r="DJ33" s="640"/>
      <c r="DK33" s="641"/>
      <c r="DL33" s="635">
        <v>4296861</v>
      </c>
      <c r="DM33" s="640"/>
      <c r="DN33" s="640"/>
      <c r="DO33" s="640"/>
      <c r="DP33" s="640"/>
      <c r="DQ33" s="640"/>
      <c r="DR33" s="640"/>
      <c r="DS33" s="640"/>
      <c r="DT33" s="640"/>
      <c r="DU33" s="640"/>
      <c r="DV33" s="641"/>
      <c r="DW33" s="632">
        <v>31</v>
      </c>
      <c r="DX33" s="642"/>
      <c r="DY33" s="642"/>
      <c r="DZ33" s="642"/>
      <c r="EA33" s="642"/>
      <c r="EB33" s="642"/>
      <c r="EC33" s="674"/>
    </row>
    <row r="34" spans="2:133" ht="11.25" customHeight="1" x14ac:dyDescent="0.2">
      <c r="B34" s="626" t="s">
        <v>320</v>
      </c>
      <c r="C34" s="627"/>
      <c r="D34" s="627"/>
      <c r="E34" s="627"/>
      <c r="F34" s="627"/>
      <c r="G34" s="627"/>
      <c r="H34" s="627"/>
      <c r="I34" s="627"/>
      <c r="J34" s="627"/>
      <c r="K34" s="627"/>
      <c r="L34" s="627"/>
      <c r="M34" s="627"/>
      <c r="N34" s="627"/>
      <c r="O34" s="627"/>
      <c r="P34" s="627"/>
      <c r="Q34" s="628"/>
      <c r="R34" s="629">
        <v>1361040</v>
      </c>
      <c r="S34" s="630"/>
      <c r="T34" s="630"/>
      <c r="U34" s="630"/>
      <c r="V34" s="630"/>
      <c r="W34" s="630"/>
      <c r="X34" s="630"/>
      <c r="Y34" s="631"/>
      <c r="Z34" s="656">
        <v>5.0999999999999996</v>
      </c>
      <c r="AA34" s="656"/>
      <c r="AB34" s="656"/>
      <c r="AC34" s="656"/>
      <c r="AD34" s="657" t="s">
        <v>127</v>
      </c>
      <c r="AE34" s="657"/>
      <c r="AF34" s="657"/>
      <c r="AG34" s="657"/>
      <c r="AH34" s="657"/>
      <c r="AI34" s="657"/>
      <c r="AJ34" s="657"/>
      <c r="AK34" s="657"/>
      <c r="AL34" s="632" t="s">
        <v>127</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321</v>
      </c>
      <c r="CE34" s="664"/>
      <c r="CF34" s="664"/>
      <c r="CG34" s="664"/>
      <c r="CH34" s="664"/>
      <c r="CI34" s="664"/>
      <c r="CJ34" s="664"/>
      <c r="CK34" s="664"/>
      <c r="CL34" s="664"/>
      <c r="CM34" s="664"/>
      <c r="CN34" s="664"/>
      <c r="CO34" s="664"/>
      <c r="CP34" s="664"/>
      <c r="CQ34" s="665"/>
      <c r="CR34" s="629">
        <v>4280185</v>
      </c>
      <c r="CS34" s="630"/>
      <c r="CT34" s="630"/>
      <c r="CU34" s="630"/>
      <c r="CV34" s="630"/>
      <c r="CW34" s="630"/>
      <c r="CX34" s="630"/>
      <c r="CY34" s="631"/>
      <c r="CZ34" s="632">
        <v>17.399999999999999</v>
      </c>
      <c r="DA34" s="642"/>
      <c r="DB34" s="642"/>
      <c r="DC34" s="643"/>
      <c r="DD34" s="635">
        <v>2624968</v>
      </c>
      <c r="DE34" s="630"/>
      <c r="DF34" s="630"/>
      <c r="DG34" s="630"/>
      <c r="DH34" s="630"/>
      <c r="DI34" s="630"/>
      <c r="DJ34" s="630"/>
      <c r="DK34" s="631"/>
      <c r="DL34" s="635">
        <v>2209440</v>
      </c>
      <c r="DM34" s="630"/>
      <c r="DN34" s="630"/>
      <c r="DO34" s="630"/>
      <c r="DP34" s="630"/>
      <c r="DQ34" s="630"/>
      <c r="DR34" s="630"/>
      <c r="DS34" s="630"/>
      <c r="DT34" s="630"/>
      <c r="DU34" s="630"/>
      <c r="DV34" s="631"/>
      <c r="DW34" s="632">
        <v>15.9</v>
      </c>
      <c r="DX34" s="642"/>
      <c r="DY34" s="642"/>
      <c r="DZ34" s="642"/>
      <c r="EA34" s="642"/>
      <c r="EB34" s="642"/>
      <c r="EC34" s="674"/>
    </row>
    <row r="35" spans="2:133" ht="11.25" customHeight="1" x14ac:dyDescent="0.2">
      <c r="B35" s="626" t="s">
        <v>322</v>
      </c>
      <c r="C35" s="627"/>
      <c r="D35" s="627"/>
      <c r="E35" s="627"/>
      <c r="F35" s="627"/>
      <c r="G35" s="627"/>
      <c r="H35" s="627"/>
      <c r="I35" s="627"/>
      <c r="J35" s="627"/>
      <c r="K35" s="627"/>
      <c r="L35" s="627"/>
      <c r="M35" s="627"/>
      <c r="N35" s="627"/>
      <c r="O35" s="627"/>
      <c r="P35" s="627"/>
      <c r="Q35" s="628"/>
      <c r="R35" s="629">
        <v>56354</v>
      </c>
      <c r="S35" s="630"/>
      <c r="T35" s="630"/>
      <c r="U35" s="630"/>
      <c r="V35" s="630"/>
      <c r="W35" s="630"/>
      <c r="X35" s="630"/>
      <c r="Y35" s="631"/>
      <c r="Z35" s="656">
        <v>0.2</v>
      </c>
      <c r="AA35" s="656"/>
      <c r="AB35" s="656"/>
      <c r="AC35" s="656"/>
      <c r="AD35" s="657">
        <v>35056</v>
      </c>
      <c r="AE35" s="657"/>
      <c r="AF35" s="657"/>
      <c r="AG35" s="657"/>
      <c r="AH35" s="657"/>
      <c r="AI35" s="657"/>
      <c r="AJ35" s="657"/>
      <c r="AK35" s="657"/>
      <c r="AL35" s="632">
        <v>0.3</v>
      </c>
      <c r="AM35" s="633"/>
      <c r="AN35" s="633"/>
      <c r="AO35" s="658"/>
      <c r="AP35" s="218"/>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325</v>
      </c>
      <c r="CE35" s="664"/>
      <c r="CF35" s="664"/>
      <c r="CG35" s="664"/>
      <c r="CH35" s="664"/>
      <c r="CI35" s="664"/>
      <c r="CJ35" s="664"/>
      <c r="CK35" s="664"/>
      <c r="CL35" s="664"/>
      <c r="CM35" s="664"/>
      <c r="CN35" s="664"/>
      <c r="CO35" s="664"/>
      <c r="CP35" s="664"/>
      <c r="CQ35" s="665"/>
      <c r="CR35" s="629">
        <v>113836</v>
      </c>
      <c r="CS35" s="640"/>
      <c r="CT35" s="640"/>
      <c r="CU35" s="640"/>
      <c r="CV35" s="640"/>
      <c r="CW35" s="640"/>
      <c r="CX35" s="640"/>
      <c r="CY35" s="641"/>
      <c r="CZ35" s="632">
        <v>0.5</v>
      </c>
      <c r="DA35" s="642"/>
      <c r="DB35" s="642"/>
      <c r="DC35" s="643"/>
      <c r="DD35" s="635">
        <v>101096</v>
      </c>
      <c r="DE35" s="640"/>
      <c r="DF35" s="640"/>
      <c r="DG35" s="640"/>
      <c r="DH35" s="640"/>
      <c r="DI35" s="640"/>
      <c r="DJ35" s="640"/>
      <c r="DK35" s="641"/>
      <c r="DL35" s="635">
        <v>101096</v>
      </c>
      <c r="DM35" s="640"/>
      <c r="DN35" s="640"/>
      <c r="DO35" s="640"/>
      <c r="DP35" s="640"/>
      <c r="DQ35" s="640"/>
      <c r="DR35" s="640"/>
      <c r="DS35" s="640"/>
      <c r="DT35" s="640"/>
      <c r="DU35" s="640"/>
      <c r="DV35" s="641"/>
      <c r="DW35" s="632">
        <v>0.7</v>
      </c>
      <c r="DX35" s="642"/>
      <c r="DY35" s="642"/>
      <c r="DZ35" s="642"/>
      <c r="EA35" s="642"/>
      <c r="EB35" s="642"/>
      <c r="EC35" s="674"/>
    </row>
    <row r="36" spans="2:133" ht="11.25" customHeight="1" x14ac:dyDescent="0.2">
      <c r="B36" s="626" t="s">
        <v>326</v>
      </c>
      <c r="C36" s="627"/>
      <c r="D36" s="627"/>
      <c r="E36" s="627"/>
      <c r="F36" s="627"/>
      <c r="G36" s="627"/>
      <c r="H36" s="627"/>
      <c r="I36" s="627"/>
      <c r="J36" s="627"/>
      <c r="K36" s="627"/>
      <c r="L36" s="627"/>
      <c r="M36" s="627"/>
      <c r="N36" s="627"/>
      <c r="O36" s="627"/>
      <c r="P36" s="627"/>
      <c r="Q36" s="628"/>
      <c r="R36" s="629">
        <v>1273759</v>
      </c>
      <c r="S36" s="630"/>
      <c r="T36" s="630"/>
      <c r="U36" s="630"/>
      <c r="V36" s="630"/>
      <c r="W36" s="630"/>
      <c r="X36" s="630"/>
      <c r="Y36" s="631"/>
      <c r="Z36" s="656">
        <v>4.7</v>
      </c>
      <c r="AA36" s="656"/>
      <c r="AB36" s="656"/>
      <c r="AC36" s="656"/>
      <c r="AD36" s="657" t="s">
        <v>127</v>
      </c>
      <c r="AE36" s="657"/>
      <c r="AF36" s="657"/>
      <c r="AG36" s="657"/>
      <c r="AH36" s="657"/>
      <c r="AI36" s="657"/>
      <c r="AJ36" s="657"/>
      <c r="AK36" s="657"/>
      <c r="AL36" s="632" t="s">
        <v>127</v>
      </c>
      <c r="AM36" s="633"/>
      <c r="AN36" s="633"/>
      <c r="AO36" s="658"/>
      <c r="AP36" s="218"/>
      <c r="AQ36" s="679" t="s">
        <v>327</v>
      </c>
      <c r="AR36" s="680"/>
      <c r="AS36" s="680"/>
      <c r="AT36" s="680"/>
      <c r="AU36" s="680"/>
      <c r="AV36" s="680"/>
      <c r="AW36" s="680"/>
      <c r="AX36" s="680"/>
      <c r="AY36" s="681"/>
      <c r="AZ36" s="682">
        <v>2506297</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192549</v>
      </c>
      <c r="BW36" s="683"/>
      <c r="BX36" s="683"/>
      <c r="BY36" s="683"/>
      <c r="BZ36" s="683"/>
      <c r="CA36" s="683"/>
      <c r="CB36" s="684"/>
      <c r="CD36" s="663" t="s">
        <v>329</v>
      </c>
      <c r="CE36" s="664"/>
      <c r="CF36" s="664"/>
      <c r="CG36" s="664"/>
      <c r="CH36" s="664"/>
      <c r="CI36" s="664"/>
      <c r="CJ36" s="664"/>
      <c r="CK36" s="664"/>
      <c r="CL36" s="664"/>
      <c r="CM36" s="664"/>
      <c r="CN36" s="664"/>
      <c r="CO36" s="664"/>
      <c r="CP36" s="664"/>
      <c r="CQ36" s="665"/>
      <c r="CR36" s="629">
        <v>1214378</v>
      </c>
      <c r="CS36" s="630"/>
      <c r="CT36" s="630"/>
      <c r="CU36" s="630"/>
      <c r="CV36" s="630"/>
      <c r="CW36" s="630"/>
      <c r="CX36" s="630"/>
      <c r="CY36" s="631"/>
      <c r="CZ36" s="632">
        <v>4.9000000000000004</v>
      </c>
      <c r="DA36" s="642"/>
      <c r="DB36" s="642"/>
      <c r="DC36" s="643"/>
      <c r="DD36" s="635">
        <v>1144455</v>
      </c>
      <c r="DE36" s="630"/>
      <c r="DF36" s="630"/>
      <c r="DG36" s="630"/>
      <c r="DH36" s="630"/>
      <c r="DI36" s="630"/>
      <c r="DJ36" s="630"/>
      <c r="DK36" s="631"/>
      <c r="DL36" s="635">
        <v>604577</v>
      </c>
      <c r="DM36" s="630"/>
      <c r="DN36" s="630"/>
      <c r="DO36" s="630"/>
      <c r="DP36" s="630"/>
      <c r="DQ36" s="630"/>
      <c r="DR36" s="630"/>
      <c r="DS36" s="630"/>
      <c r="DT36" s="630"/>
      <c r="DU36" s="630"/>
      <c r="DV36" s="631"/>
      <c r="DW36" s="632">
        <v>4.4000000000000004</v>
      </c>
      <c r="DX36" s="642"/>
      <c r="DY36" s="642"/>
      <c r="DZ36" s="642"/>
      <c r="EA36" s="642"/>
      <c r="EB36" s="642"/>
      <c r="EC36" s="674"/>
    </row>
    <row r="37" spans="2:133" ht="11.25" customHeight="1" x14ac:dyDescent="0.2">
      <c r="B37" s="626" t="s">
        <v>330</v>
      </c>
      <c r="C37" s="627"/>
      <c r="D37" s="627"/>
      <c r="E37" s="627"/>
      <c r="F37" s="627"/>
      <c r="G37" s="627"/>
      <c r="H37" s="627"/>
      <c r="I37" s="627"/>
      <c r="J37" s="627"/>
      <c r="K37" s="627"/>
      <c r="L37" s="627"/>
      <c r="M37" s="627"/>
      <c r="N37" s="627"/>
      <c r="O37" s="627"/>
      <c r="P37" s="627"/>
      <c r="Q37" s="628"/>
      <c r="R37" s="629">
        <v>700011</v>
      </c>
      <c r="S37" s="630"/>
      <c r="T37" s="630"/>
      <c r="U37" s="630"/>
      <c r="V37" s="630"/>
      <c r="W37" s="630"/>
      <c r="X37" s="630"/>
      <c r="Y37" s="631"/>
      <c r="Z37" s="656">
        <v>2.6</v>
      </c>
      <c r="AA37" s="656"/>
      <c r="AB37" s="656"/>
      <c r="AC37" s="656"/>
      <c r="AD37" s="657" t="s">
        <v>127</v>
      </c>
      <c r="AE37" s="657"/>
      <c r="AF37" s="657"/>
      <c r="AG37" s="657"/>
      <c r="AH37" s="657"/>
      <c r="AI37" s="657"/>
      <c r="AJ37" s="657"/>
      <c r="AK37" s="657"/>
      <c r="AL37" s="632" t="s">
        <v>127</v>
      </c>
      <c r="AM37" s="633"/>
      <c r="AN37" s="633"/>
      <c r="AO37" s="658"/>
      <c r="AQ37" s="669" t="s">
        <v>331</v>
      </c>
      <c r="AR37" s="670"/>
      <c r="AS37" s="670"/>
      <c r="AT37" s="670"/>
      <c r="AU37" s="670"/>
      <c r="AV37" s="670"/>
      <c r="AW37" s="670"/>
      <c r="AX37" s="670"/>
      <c r="AY37" s="671"/>
      <c r="AZ37" s="629">
        <v>581266</v>
      </c>
      <c r="BA37" s="630"/>
      <c r="BB37" s="630"/>
      <c r="BC37" s="630"/>
      <c r="BD37" s="640"/>
      <c r="BE37" s="640"/>
      <c r="BF37" s="672"/>
      <c r="BG37" s="663" t="s">
        <v>332</v>
      </c>
      <c r="BH37" s="664"/>
      <c r="BI37" s="664"/>
      <c r="BJ37" s="664"/>
      <c r="BK37" s="664"/>
      <c r="BL37" s="664"/>
      <c r="BM37" s="664"/>
      <c r="BN37" s="664"/>
      <c r="BO37" s="664"/>
      <c r="BP37" s="664"/>
      <c r="BQ37" s="664"/>
      <c r="BR37" s="664"/>
      <c r="BS37" s="664"/>
      <c r="BT37" s="664"/>
      <c r="BU37" s="665"/>
      <c r="BV37" s="629">
        <v>178563</v>
      </c>
      <c r="BW37" s="630"/>
      <c r="BX37" s="630"/>
      <c r="BY37" s="630"/>
      <c r="BZ37" s="630"/>
      <c r="CA37" s="630"/>
      <c r="CB37" s="673"/>
      <c r="CD37" s="663" t="s">
        <v>333</v>
      </c>
      <c r="CE37" s="664"/>
      <c r="CF37" s="664"/>
      <c r="CG37" s="664"/>
      <c r="CH37" s="664"/>
      <c r="CI37" s="664"/>
      <c r="CJ37" s="664"/>
      <c r="CK37" s="664"/>
      <c r="CL37" s="664"/>
      <c r="CM37" s="664"/>
      <c r="CN37" s="664"/>
      <c r="CO37" s="664"/>
      <c r="CP37" s="664"/>
      <c r="CQ37" s="665"/>
      <c r="CR37" s="629">
        <v>4694</v>
      </c>
      <c r="CS37" s="640"/>
      <c r="CT37" s="640"/>
      <c r="CU37" s="640"/>
      <c r="CV37" s="640"/>
      <c r="CW37" s="640"/>
      <c r="CX37" s="640"/>
      <c r="CY37" s="641"/>
      <c r="CZ37" s="632">
        <v>0</v>
      </c>
      <c r="DA37" s="642"/>
      <c r="DB37" s="642"/>
      <c r="DC37" s="643"/>
      <c r="DD37" s="635">
        <v>4694</v>
      </c>
      <c r="DE37" s="640"/>
      <c r="DF37" s="640"/>
      <c r="DG37" s="640"/>
      <c r="DH37" s="640"/>
      <c r="DI37" s="640"/>
      <c r="DJ37" s="640"/>
      <c r="DK37" s="641"/>
      <c r="DL37" s="635">
        <v>4694</v>
      </c>
      <c r="DM37" s="640"/>
      <c r="DN37" s="640"/>
      <c r="DO37" s="640"/>
      <c r="DP37" s="640"/>
      <c r="DQ37" s="640"/>
      <c r="DR37" s="640"/>
      <c r="DS37" s="640"/>
      <c r="DT37" s="640"/>
      <c r="DU37" s="640"/>
      <c r="DV37" s="641"/>
      <c r="DW37" s="632">
        <v>0</v>
      </c>
      <c r="DX37" s="642"/>
      <c r="DY37" s="642"/>
      <c r="DZ37" s="642"/>
      <c r="EA37" s="642"/>
      <c r="EB37" s="642"/>
      <c r="EC37" s="674"/>
    </row>
    <row r="38" spans="2:133" ht="11.25" customHeight="1" x14ac:dyDescent="0.2">
      <c r="B38" s="626" t="s">
        <v>334</v>
      </c>
      <c r="C38" s="627"/>
      <c r="D38" s="627"/>
      <c r="E38" s="627"/>
      <c r="F38" s="627"/>
      <c r="G38" s="627"/>
      <c r="H38" s="627"/>
      <c r="I38" s="627"/>
      <c r="J38" s="627"/>
      <c r="K38" s="627"/>
      <c r="L38" s="627"/>
      <c r="M38" s="627"/>
      <c r="N38" s="627"/>
      <c r="O38" s="627"/>
      <c r="P38" s="627"/>
      <c r="Q38" s="628"/>
      <c r="R38" s="629">
        <v>1667120</v>
      </c>
      <c r="S38" s="630"/>
      <c r="T38" s="630"/>
      <c r="U38" s="630"/>
      <c r="V38" s="630"/>
      <c r="W38" s="630"/>
      <c r="X38" s="630"/>
      <c r="Y38" s="631"/>
      <c r="Z38" s="656">
        <v>6.2</v>
      </c>
      <c r="AA38" s="656"/>
      <c r="AB38" s="656"/>
      <c r="AC38" s="656"/>
      <c r="AD38" s="657" t="s">
        <v>127</v>
      </c>
      <c r="AE38" s="657"/>
      <c r="AF38" s="657"/>
      <c r="AG38" s="657"/>
      <c r="AH38" s="657"/>
      <c r="AI38" s="657"/>
      <c r="AJ38" s="657"/>
      <c r="AK38" s="657"/>
      <c r="AL38" s="632" t="s">
        <v>127</v>
      </c>
      <c r="AM38" s="633"/>
      <c r="AN38" s="633"/>
      <c r="AO38" s="658"/>
      <c r="AQ38" s="669" t="s">
        <v>335</v>
      </c>
      <c r="AR38" s="670"/>
      <c r="AS38" s="670"/>
      <c r="AT38" s="670"/>
      <c r="AU38" s="670"/>
      <c r="AV38" s="670"/>
      <c r="AW38" s="670"/>
      <c r="AX38" s="670"/>
      <c r="AY38" s="671"/>
      <c r="AZ38" s="629">
        <v>3326</v>
      </c>
      <c r="BA38" s="630"/>
      <c r="BB38" s="630"/>
      <c r="BC38" s="630"/>
      <c r="BD38" s="640"/>
      <c r="BE38" s="640"/>
      <c r="BF38" s="672"/>
      <c r="BG38" s="663" t="s">
        <v>336</v>
      </c>
      <c r="BH38" s="664"/>
      <c r="BI38" s="664"/>
      <c r="BJ38" s="664"/>
      <c r="BK38" s="664"/>
      <c r="BL38" s="664"/>
      <c r="BM38" s="664"/>
      <c r="BN38" s="664"/>
      <c r="BO38" s="664"/>
      <c r="BP38" s="664"/>
      <c r="BQ38" s="664"/>
      <c r="BR38" s="664"/>
      <c r="BS38" s="664"/>
      <c r="BT38" s="664"/>
      <c r="BU38" s="665"/>
      <c r="BV38" s="629">
        <v>8276</v>
      </c>
      <c r="BW38" s="630"/>
      <c r="BX38" s="630"/>
      <c r="BY38" s="630"/>
      <c r="BZ38" s="630"/>
      <c r="CA38" s="630"/>
      <c r="CB38" s="673"/>
      <c r="CD38" s="663" t="s">
        <v>337</v>
      </c>
      <c r="CE38" s="664"/>
      <c r="CF38" s="664"/>
      <c r="CG38" s="664"/>
      <c r="CH38" s="664"/>
      <c r="CI38" s="664"/>
      <c r="CJ38" s="664"/>
      <c r="CK38" s="664"/>
      <c r="CL38" s="664"/>
      <c r="CM38" s="664"/>
      <c r="CN38" s="664"/>
      <c r="CO38" s="664"/>
      <c r="CP38" s="664"/>
      <c r="CQ38" s="665"/>
      <c r="CR38" s="629">
        <v>1925031</v>
      </c>
      <c r="CS38" s="630"/>
      <c r="CT38" s="630"/>
      <c r="CU38" s="630"/>
      <c r="CV38" s="630"/>
      <c r="CW38" s="630"/>
      <c r="CX38" s="630"/>
      <c r="CY38" s="631"/>
      <c r="CZ38" s="632">
        <v>7.8</v>
      </c>
      <c r="DA38" s="642"/>
      <c r="DB38" s="642"/>
      <c r="DC38" s="643"/>
      <c r="DD38" s="635">
        <v>1595585</v>
      </c>
      <c r="DE38" s="630"/>
      <c r="DF38" s="630"/>
      <c r="DG38" s="630"/>
      <c r="DH38" s="630"/>
      <c r="DI38" s="630"/>
      <c r="DJ38" s="630"/>
      <c r="DK38" s="631"/>
      <c r="DL38" s="635">
        <v>1381748</v>
      </c>
      <c r="DM38" s="630"/>
      <c r="DN38" s="630"/>
      <c r="DO38" s="630"/>
      <c r="DP38" s="630"/>
      <c r="DQ38" s="630"/>
      <c r="DR38" s="630"/>
      <c r="DS38" s="630"/>
      <c r="DT38" s="630"/>
      <c r="DU38" s="630"/>
      <c r="DV38" s="631"/>
      <c r="DW38" s="632">
        <v>10</v>
      </c>
      <c r="DX38" s="642"/>
      <c r="DY38" s="642"/>
      <c r="DZ38" s="642"/>
      <c r="EA38" s="642"/>
      <c r="EB38" s="642"/>
      <c r="EC38" s="674"/>
    </row>
    <row r="39" spans="2:133" ht="11.25" customHeight="1" x14ac:dyDescent="0.2">
      <c r="B39" s="626" t="s">
        <v>338</v>
      </c>
      <c r="C39" s="627"/>
      <c r="D39" s="627"/>
      <c r="E39" s="627"/>
      <c r="F39" s="627"/>
      <c r="G39" s="627"/>
      <c r="H39" s="627"/>
      <c r="I39" s="627"/>
      <c r="J39" s="627"/>
      <c r="K39" s="627"/>
      <c r="L39" s="627"/>
      <c r="M39" s="627"/>
      <c r="N39" s="627"/>
      <c r="O39" s="627"/>
      <c r="P39" s="627"/>
      <c r="Q39" s="628"/>
      <c r="R39" s="629">
        <v>143266</v>
      </c>
      <c r="S39" s="630"/>
      <c r="T39" s="630"/>
      <c r="U39" s="630"/>
      <c r="V39" s="630"/>
      <c r="W39" s="630"/>
      <c r="X39" s="630"/>
      <c r="Y39" s="631"/>
      <c r="Z39" s="656">
        <v>0.5</v>
      </c>
      <c r="AA39" s="656"/>
      <c r="AB39" s="656"/>
      <c r="AC39" s="656"/>
      <c r="AD39" s="657">
        <v>4</v>
      </c>
      <c r="AE39" s="657"/>
      <c r="AF39" s="657"/>
      <c r="AG39" s="657"/>
      <c r="AH39" s="657"/>
      <c r="AI39" s="657"/>
      <c r="AJ39" s="657"/>
      <c r="AK39" s="657"/>
      <c r="AL39" s="632">
        <v>0</v>
      </c>
      <c r="AM39" s="633"/>
      <c r="AN39" s="633"/>
      <c r="AO39" s="658"/>
      <c r="AQ39" s="669" t="s">
        <v>339</v>
      </c>
      <c r="AR39" s="670"/>
      <c r="AS39" s="670"/>
      <c r="AT39" s="670"/>
      <c r="AU39" s="670"/>
      <c r="AV39" s="670"/>
      <c r="AW39" s="670"/>
      <c r="AX39" s="670"/>
      <c r="AY39" s="671"/>
      <c r="AZ39" s="629" t="s">
        <v>127</v>
      </c>
      <c r="BA39" s="630"/>
      <c r="BB39" s="630"/>
      <c r="BC39" s="630"/>
      <c r="BD39" s="640"/>
      <c r="BE39" s="640"/>
      <c r="BF39" s="672"/>
      <c r="BG39" s="663" t="s">
        <v>340</v>
      </c>
      <c r="BH39" s="664"/>
      <c r="BI39" s="664"/>
      <c r="BJ39" s="664"/>
      <c r="BK39" s="664"/>
      <c r="BL39" s="664"/>
      <c r="BM39" s="664"/>
      <c r="BN39" s="664"/>
      <c r="BO39" s="664"/>
      <c r="BP39" s="664"/>
      <c r="BQ39" s="664"/>
      <c r="BR39" s="664"/>
      <c r="BS39" s="664"/>
      <c r="BT39" s="664"/>
      <c r="BU39" s="665"/>
      <c r="BV39" s="629">
        <v>12285</v>
      </c>
      <c r="BW39" s="630"/>
      <c r="BX39" s="630"/>
      <c r="BY39" s="630"/>
      <c r="BZ39" s="630"/>
      <c r="CA39" s="630"/>
      <c r="CB39" s="673"/>
      <c r="CD39" s="663" t="s">
        <v>341</v>
      </c>
      <c r="CE39" s="664"/>
      <c r="CF39" s="664"/>
      <c r="CG39" s="664"/>
      <c r="CH39" s="664"/>
      <c r="CI39" s="664"/>
      <c r="CJ39" s="664"/>
      <c r="CK39" s="664"/>
      <c r="CL39" s="664"/>
      <c r="CM39" s="664"/>
      <c r="CN39" s="664"/>
      <c r="CO39" s="664"/>
      <c r="CP39" s="664"/>
      <c r="CQ39" s="665"/>
      <c r="CR39" s="629">
        <v>2339753</v>
      </c>
      <c r="CS39" s="640"/>
      <c r="CT39" s="640"/>
      <c r="CU39" s="640"/>
      <c r="CV39" s="640"/>
      <c r="CW39" s="640"/>
      <c r="CX39" s="640"/>
      <c r="CY39" s="641"/>
      <c r="CZ39" s="632">
        <v>9.5</v>
      </c>
      <c r="DA39" s="642"/>
      <c r="DB39" s="642"/>
      <c r="DC39" s="643"/>
      <c r="DD39" s="635">
        <v>2183098</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74"/>
    </row>
    <row r="40" spans="2:133" ht="11.25" customHeight="1" x14ac:dyDescent="0.2">
      <c r="B40" s="626" t="s">
        <v>342</v>
      </c>
      <c r="C40" s="627"/>
      <c r="D40" s="627"/>
      <c r="E40" s="627"/>
      <c r="F40" s="627"/>
      <c r="G40" s="627"/>
      <c r="H40" s="627"/>
      <c r="I40" s="627"/>
      <c r="J40" s="627"/>
      <c r="K40" s="627"/>
      <c r="L40" s="627"/>
      <c r="M40" s="627"/>
      <c r="N40" s="627"/>
      <c r="O40" s="627"/>
      <c r="P40" s="627"/>
      <c r="Q40" s="628"/>
      <c r="R40" s="629">
        <v>1626296</v>
      </c>
      <c r="S40" s="630"/>
      <c r="T40" s="630"/>
      <c r="U40" s="630"/>
      <c r="V40" s="630"/>
      <c r="W40" s="630"/>
      <c r="X40" s="630"/>
      <c r="Y40" s="631"/>
      <c r="Z40" s="656">
        <v>6</v>
      </c>
      <c r="AA40" s="656"/>
      <c r="AB40" s="656"/>
      <c r="AC40" s="656"/>
      <c r="AD40" s="657" t="s">
        <v>127</v>
      </c>
      <c r="AE40" s="657"/>
      <c r="AF40" s="657"/>
      <c r="AG40" s="657"/>
      <c r="AH40" s="657"/>
      <c r="AI40" s="657"/>
      <c r="AJ40" s="657"/>
      <c r="AK40" s="657"/>
      <c r="AL40" s="632" t="s">
        <v>127</v>
      </c>
      <c r="AM40" s="633"/>
      <c r="AN40" s="633"/>
      <c r="AO40" s="658"/>
      <c r="AQ40" s="669" t="s">
        <v>343</v>
      </c>
      <c r="AR40" s="670"/>
      <c r="AS40" s="670"/>
      <c r="AT40" s="670"/>
      <c r="AU40" s="670"/>
      <c r="AV40" s="670"/>
      <c r="AW40" s="670"/>
      <c r="AX40" s="670"/>
      <c r="AY40" s="671"/>
      <c r="AZ40" s="629" t="s">
        <v>127</v>
      </c>
      <c r="BA40" s="630"/>
      <c r="BB40" s="630"/>
      <c r="BC40" s="630"/>
      <c r="BD40" s="640"/>
      <c r="BE40" s="640"/>
      <c r="BF40" s="672"/>
      <c r="BG40" s="675" t="s">
        <v>344</v>
      </c>
      <c r="BH40" s="676"/>
      <c r="BI40" s="676"/>
      <c r="BJ40" s="676"/>
      <c r="BK40" s="676"/>
      <c r="BL40" s="364"/>
      <c r="BM40" s="664" t="s">
        <v>345</v>
      </c>
      <c r="BN40" s="664"/>
      <c r="BO40" s="664"/>
      <c r="BP40" s="664"/>
      <c r="BQ40" s="664"/>
      <c r="BR40" s="664"/>
      <c r="BS40" s="664"/>
      <c r="BT40" s="664"/>
      <c r="BU40" s="665"/>
      <c r="BV40" s="629">
        <v>106</v>
      </c>
      <c r="BW40" s="630"/>
      <c r="BX40" s="630"/>
      <c r="BY40" s="630"/>
      <c r="BZ40" s="630"/>
      <c r="CA40" s="630"/>
      <c r="CB40" s="673"/>
      <c r="CD40" s="663" t="s">
        <v>346</v>
      </c>
      <c r="CE40" s="664"/>
      <c r="CF40" s="664"/>
      <c r="CG40" s="664"/>
      <c r="CH40" s="664"/>
      <c r="CI40" s="664"/>
      <c r="CJ40" s="664"/>
      <c r="CK40" s="664"/>
      <c r="CL40" s="664"/>
      <c r="CM40" s="664"/>
      <c r="CN40" s="664"/>
      <c r="CO40" s="664"/>
      <c r="CP40" s="664"/>
      <c r="CQ40" s="665"/>
      <c r="CR40" s="629">
        <v>1046000</v>
      </c>
      <c r="CS40" s="630"/>
      <c r="CT40" s="630"/>
      <c r="CU40" s="630"/>
      <c r="CV40" s="630"/>
      <c r="CW40" s="630"/>
      <c r="CX40" s="630"/>
      <c r="CY40" s="631"/>
      <c r="CZ40" s="632">
        <v>4.3</v>
      </c>
      <c r="DA40" s="642"/>
      <c r="DB40" s="642"/>
      <c r="DC40" s="643"/>
      <c r="DD40" s="635">
        <v>10000</v>
      </c>
      <c r="DE40" s="630"/>
      <c r="DF40" s="630"/>
      <c r="DG40" s="630"/>
      <c r="DH40" s="630"/>
      <c r="DI40" s="630"/>
      <c r="DJ40" s="630"/>
      <c r="DK40" s="631"/>
      <c r="DL40" s="635" t="s">
        <v>127</v>
      </c>
      <c r="DM40" s="630"/>
      <c r="DN40" s="630"/>
      <c r="DO40" s="630"/>
      <c r="DP40" s="630"/>
      <c r="DQ40" s="630"/>
      <c r="DR40" s="630"/>
      <c r="DS40" s="630"/>
      <c r="DT40" s="630"/>
      <c r="DU40" s="630"/>
      <c r="DV40" s="631"/>
      <c r="DW40" s="632" t="s">
        <v>127</v>
      </c>
      <c r="DX40" s="642"/>
      <c r="DY40" s="642"/>
      <c r="DZ40" s="642"/>
      <c r="EA40" s="642"/>
      <c r="EB40" s="642"/>
      <c r="EC40" s="674"/>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69" t="s">
        <v>348</v>
      </c>
      <c r="AR41" s="670"/>
      <c r="AS41" s="670"/>
      <c r="AT41" s="670"/>
      <c r="AU41" s="670"/>
      <c r="AV41" s="670"/>
      <c r="AW41" s="670"/>
      <c r="AX41" s="670"/>
      <c r="AY41" s="671"/>
      <c r="AZ41" s="629">
        <v>552790</v>
      </c>
      <c r="BA41" s="630"/>
      <c r="BB41" s="630"/>
      <c r="BC41" s="630"/>
      <c r="BD41" s="640"/>
      <c r="BE41" s="640"/>
      <c r="BF41" s="672"/>
      <c r="BG41" s="675"/>
      <c r="BH41" s="676"/>
      <c r="BI41" s="676"/>
      <c r="BJ41" s="676"/>
      <c r="BK41" s="676"/>
      <c r="BL41" s="364"/>
      <c r="BM41" s="664" t="s">
        <v>349</v>
      </c>
      <c r="BN41" s="664"/>
      <c r="BO41" s="664"/>
      <c r="BP41" s="664"/>
      <c r="BQ41" s="664"/>
      <c r="BR41" s="664"/>
      <c r="BS41" s="664"/>
      <c r="BT41" s="664"/>
      <c r="BU41" s="665"/>
      <c r="BV41" s="629" t="s">
        <v>127</v>
      </c>
      <c r="BW41" s="630"/>
      <c r="BX41" s="630"/>
      <c r="BY41" s="630"/>
      <c r="BZ41" s="630"/>
      <c r="CA41" s="630"/>
      <c r="CB41" s="673"/>
      <c r="CD41" s="663" t="s">
        <v>350</v>
      </c>
      <c r="CE41" s="664"/>
      <c r="CF41" s="664"/>
      <c r="CG41" s="664"/>
      <c r="CH41" s="664"/>
      <c r="CI41" s="664"/>
      <c r="CJ41" s="664"/>
      <c r="CK41" s="664"/>
      <c r="CL41" s="664"/>
      <c r="CM41" s="664"/>
      <c r="CN41" s="664"/>
      <c r="CO41" s="664"/>
      <c r="CP41" s="664"/>
      <c r="CQ41" s="665"/>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6" t="s">
        <v>352</v>
      </c>
      <c r="AR42" s="667"/>
      <c r="AS42" s="667"/>
      <c r="AT42" s="667"/>
      <c r="AU42" s="667"/>
      <c r="AV42" s="667"/>
      <c r="AW42" s="667"/>
      <c r="AX42" s="667"/>
      <c r="AY42" s="668"/>
      <c r="AZ42" s="609">
        <v>1368915</v>
      </c>
      <c r="BA42" s="644"/>
      <c r="BB42" s="644"/>
      <c r="BC42" s="644"/>
      <c r="BD42" s="610"/>
      <c r="BE42" s="610"/>
      <c r="BF42" s="659"/>
      <c r="BG42" s="677"/>
      <c r="BH42" s="678"/>
      <c r="BI42" s="678"/>
      <c r="BJ42" s="678"/>
      <c r="BK42" s="678"/>
      <c r="BL42" s="365"/>
      <c r="BM42" s="660" t="s">
        <v>353</v>
      </c>
      <c r="BN42" s="660"/>
      <c r="BO42" s="660"/>
      <c r="BP42" s="660"/>
      <c r="BQ42" s="660"/>
      <c r="BR42" s="660"/>
      <c r="BS42" s="660"/>
      <c r="BT42" s="660"/>
      <c r="BU42" s="661"/>
      <c r="BV42" s="609">
        <v>347</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1348698</v>
      </c>
      <c r="CS42" s="640"/>
      <c r="CT42" s="640"/>
      <c r="CU42" s="640"/>
      <c r="CV42" s="640"/>
      <c r="CW42" s="640"/>
      <c r="CX42" s="640"/>
      <c r="CY42" s="641"/>
      <c r="CZ42" s="632">
        <v>5.5</v>
      </c>
      <c r="DA42" s="642"/>
      <c r="DB42" s="642"/>
      <c r="DC42" s="643"/>
      <c r="DD42" s="635">
        <v>173062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355</v>
      </c>
      <c r="C43" s="627"/>
      <c r="D43" s="627"/>
      <c r="E43" s="627"/>
      <c r="F43" s="627"/>
      <c r="G43" s="627"/>
      <c r="H43" s="627"/>
      <c r="I43" s="627"/>
      <c r="J43" s="627"/>
      <c r="K43" s="627"/>
      <c r="L43" s="627"/>
      <c r="M43" s="627"/>
      <c r="N43" s="627"/>
      <c r="O43" s="627"/>
      <c r="P43" s="627"/>
      <c r="Q43" s="628"/>
      <c r="R43" s="629">
        <v>862196</v>
      </c>
      <c r="S43" s="630"/>
      <c r="T43" s="630"/>
      <c r="U43" s="630"/>
      <c r="V43" s="630"/>
      <c r="W43" s="630"/>
      <c r="X43" s="630"/>
      <c r="Y43" s="631"/>
      <c r="Z43" s="656">
        <v>3.2</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26798</v>
      </c>
      <c r="CS43" s="640"/>
      <c r="CT43" s="640"/>
      <c r="CU43" s="640"/>
      <c r="CV43" s="640"/>
      <c r="CW43" s="640"/>
      <c r="CX43" s="640"/>
      <c r="CY43" s="641"/>
      <c r="CZ43" s="632">
        <v>0.1</v>
      </c>
      <c r="DA43" s="642"/>
      <c r="DB43" s="642"/>
      <c r="DC43" s="643"/>
      <c r="DD43" s="635">
        <v>26798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357</v>
      </c>
      <c r="C44" s="607"/>
      <c r="D44" s="607"/>
      <c r="E44" s="607"/>
      <c r="F44" s="607"/>
      <c r="G44" s="607"/>
      <c r="H44" s="607"/>
      <c r="I44" s="607"/>
      <c r="J44" s="607"/>
      <c r="K44" s="607"/>
      <c r="L44" s="607"/>
      <c r="M44" s="607"/>
      <c r="N44" s="607"/>
      <c r="O44" s="607"/>
      <c r="P44" s="607"/>
      <c r="Q44" s="608"/>
      <c r="R44" s="609">
        <v>26886087</v>
      </c>
      <c r="S44" s="644"/>
      <c r="T44" s="644"/>
      <c r="U44" s="644"/>
      <c r="V44" s="644"/>
      <c r="W44" s="644"/>
      <c r="X44" s="644"/>
      <c r="Y44" s="645"/>
      <c r="Z44" s="646">
        <v>100</v>
      </c>
      <c r="AA44" s="646"/>
      <c r="AB44" s="646"/>
      <c r="AC44" s="646"/>
      <c r="AD44" s="647">
        <v>12990153</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1265879</v>
      </c>
      <c r="CS44" s="630"/>
      <c r="CT44" s="630"/>
      <c r="CU44" s="630"/>
      <c r="CV44" s="630"/>
      <c r="CW44" s="630"/>
      <c r="CX44" s="630"/>
      <c r="CY44" s="631"/>
      <c r="CZ44" s="632">
        <v>5.2</v>
      </c>
      <c r="DA44" s="633"/>
      <c r="DB44" s="633"/>
      <c r="DC44" s="634"/>
      <c r="DD44" s="635">
        <v>171745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359</v>
      </c>
      <c r="CG45" s="627"/>
      <c r="CH45" s="627"/>
      <c r="CI45" s="627"/>
      <c r="CJ45" s="627"/>
      <c r="CK45" s="627"/>
      <c r="CL45" s="627"/>
      <c r="CM45" s="627"/>
      <c r="CN45" s="627"/>
      <c r="CO45" s="627"/>
      <c r="CP45" s="627"/>
      <c r="CQ45" s="628"/>
      <c r="CR45" s="629">
        <v>477255</v>
      </c>
      <c r="CS45" s="640"/>
      <c r="CT45" s="640"/>
      <c r="CU45" s="640"/>
      <c r="CV45" s="640"/>
      <c r="CW45" s="640"/>
      <c r="CX45" s="640"/>
      <c r="CY45" s="641"/>
      <c r="CZ45" s="632">
        <v>1.9</v>
      </c>
      <c r="DA45" s="642"/>
      <c r="DB45" s="642"/>
      <c r="DC45" s="643"/>
      <c r="DD45" s="635">
        <v>16588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361</v>
      </c>
      <c r="CG46" s="627"/>
      <c r="CH46" s="627"/>
      <c r="CI46" s="627"/>
      <c r="CJ46" s="627"/>
      <c r="CK46" s="627"/>
      <c r="CL46" s="627"/>
      <c r="CM46" s="627"/>
      <c r="CN46" s="627"/>
      <c r="CO46" s="627"/>
      <c r="CP46" s="627"/>
      <c r="CQ46" s="628"/>
      <c r="CR46" s="629">
        <v>650375</v>
      </c>
      <c r="CS46" s="630"/>
      <c r="CT46" s="630"/>
      <c r="CU46" s="630"/>
      <c r="CV46" s="630"/>
      <c r="CW46" s="630"/>
      <c r="CX46" s="630"/>
      <c r="CY46" s="631"/>
      <c r="CZ46" s="632">
        <v>2.6</v>
      </c>
      <c r="DA46" s="633"/>
      <c r="DB46" s="633"/>
      <c r="DC46" s="634"/>
      <c r="DD46" s="635">
        <v>142908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v>82819</v>
      </c>
      <c r="CS47" s="640"/>
      <c r="CT47" s="640"/>
      <c r="CU47" s="640"/>
      <c r="CV47" s="640"/>
      <c r="CW47" s="640"/>
      <c r="CX47" s="640"/>
      <c r="CY47" s="641"/>
      <c r="CZ47" s="632">
        <v>0.3</v>
      </c>
      <c r="DA47" s="642"/>
      <c r="DB47" s="642"/>
      <c r="DC47" s="643"/>
      <c r="DD47" s="635">
        <v>1317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24557577</v>
      </c>
      <c r="CS49" s="610"/>
      <c r="CT49" s="610"/>
      <c r="CU49" s="610"/>
      <c r="CV49" s="610"/>
      <c r="CW49" s="610"/>
      <c r="CX49" s="610"/>
      <c r="CY49" s="611"/>
      <c r="CZ49" s="612">
        <v>100</v>
      </c>
      <c r="DA49" s="613"/>
      <c r="DB49" s="613"/>
      <c r="DC49" s="614"/>
      <c r="DD49" s="615">
        <v>15458965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K6X0Wctkfh8XddcilDLkBSw1o5eK5YgLb+nbL2hpxasHDjBayaDDunyS3gT1c//Hr4zM3MT+nnxubcfPAar/w==" saltValue="OqWs/+PtZAUb0o1ov4r5K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368</v>
      </c>
      <c r="DK2" s="1121"/>
      <c r="DL2" s="1121"/>
      <c r="DM2" s="1121"/>
      <c r="DN2" s="1121"/>
      <c r="DO2" s="1122"/>
      <c r="DP2" s="224"/>
      <c r="DQ2" s="1120" t="s">
        <v>369</v>
      </c>
      <c r="DR2" s="1121"/>
      <c r="DS2" s="1121"/>
      <c r="DT2" s="1121"/>
      <c r="DU2" s="1121"/>
      <c r="DV2" s="1121"/>
      <c r="DW2" s="1121"/>
      <c r="DX2" s="1121"/>
      <c r="DY2" s="1121"/>
      <c r="DZ2" s="112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2">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28"/>
      <c r="BA5" s="228"/>
      <c r="BB5" s="228"/>
      <c r="BC5" s="228"/>
      <c r="BD5" s="228"/>
      <c r="BE5" s="229"/>
      <c r="BF5" s="229"/>
      <c r="BG5" s="229"/>
      <c r="BH5" s="229"/>
      <c r="BI5" s="229"/>
      <c r="BJ5" s="229"/>
      <c r="BK5" s="229"/>
      <c r="BL5" s="229"/>
      <c r="BM5" s="229"/>
      <c r="BN5" s="229"/>
      <c r="BO5" s="229"/>
      <c r="BP5" s="229"/>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0"/>
    </row>
    <row r="6" spans="1:131" s="231"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2">
      <c r="A7" s="232">
        <v>1</v>
      </c>
      <c r="B7" s="1076" t="s">
        <v>389</v>
      </c>
      <c r="C7" s="1077"/>
      <c r="D7" s="1077"/>
      <c r="E7" s="1077"/>
      <c r="F7" s="1077"/>
      <c r="G7" s="1077"/>
      <c r="H7" s="1077"/>
      <c r="I7" s="1077"/>
      <c r="J7" s="1077"/>
      <c r="K7" s="1077"/>
      <c r="L7" s="1077"/>
      <c r="M7" s="1077"/>
      <c r="N7" s="1077"/>
      <c r="O7" s="1077"/>
      <c r="P7" s="1078"/>
      <c r="Q7" s="1131">
        <v>27025</v>
      </c>
      <c r="R7" s="1132"/>
      <c r="S7" s="1132"/>
      <c r="T7" s="1132"/>
      <c r="U7" s="1132"/>
      <c r="V7" s="1132">
        <v>24696</v>
      </c>
      <c r="W7" s="1132"/>
      <c r="X7" s="1132"/>
      <c r="Y7" s="1132"/>
      <c r="Z7" s="1132"/>
      <c r="AA7" s="1132">
        <v>2329</v>
      </c>
      <c r="AB7" s="1132"/>
      <c r="AC7" s="1132"/>
      <c r="AD7" s="1132"/>
      <c r="AE7" s="1133"/>
      <c r="AF7" s="1134">
        <v>2324</v>
      </c>
      <c r="AG7" s="1135"/>
      <c r="AH7" s="1135"/>
      <c r="AI7" s="1135"/>
      <c r="AJ7" s="1136"/>
      <c r="AK7" s="1137">
        <v>730</v>
      </c>
      <c r="AL7" s="1138"/>
      <c r="AM7" s="1138"/>
      <c r="AN7" s="1138"/>
      <c r="AO7" s="1138"/>
      <c r="AP7" s="1138">
        <v>17391</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586</v>
      </c>
      <c r="BT7" s="1129"/>
      <c r="BU7" s="1129"/>
      <c r="BV7" s="1129"/>
      <c r="BW7" s="1129"/>
      <c r="BX7" s="1129"/>
      <c r="BY7" s="1129"/>
      <c r="BZ7" s="1129"/>
      <c r="CA7" s="1129"/>
      <c r="CB7" s="1129"/>
      <c r="CC7" s="1129"/>
      <c r="CD7" s="1129"/>
      <c r="CE7" s="1129"/>
      <c r="CF7" s="1129"/>
      <c r="CG7" s="1141"/>
      <c r="CH7" s="1125">
        <v>1</v>
      </c>
      <c r="CI7" s="1126"/>
      <c r="CJ7" s="1126"/>
      <c r="CK7" s="1126"/>
      <c r="CL7" s="1127"/>
      <c r="CM7" s="1125">
        <v>75</v>
      </c>
      <c r="CN7" s="1126"/>
      <c r="CO7" s="1126"/>
      <c r="CP7" s="1126"/>
      <c r="CQ7" s="1127"/>
      <c r="CR7" s="1125">
        <v>5</v>
      </c>
      <c r="CS7" s="1126"/>
      <c r="CT7" s="1126"/>
      <c r="CU7" s="1126"/>
      <c r="CV7" s="1127"/>
      <c r="CW7" s="1125" t="s">
        <v>585</v>
      </c>
      <c r="CX7" s="1126"/>
      <c r="CY7" s="1126"/>
      <c r="CZ7" s="1126"/>
      <c r="DA7" s="1127"/>
      <c r="DB7" s="1125" t="s">
        <v>585</v>
      </c>
      <c r="DC7" s="1126"/>
      <c r="DD7" s="1126"/>
      <c r="DE7" s="1126"/>
      <c r="DF7" s="1127"/>
      <c r="DG7" s="1125" t="s">
        <v>585</v>
      </c>
      <c r="DH7" s="1126"/>
      <c r="DI7" s="1126"/>
      <c r="DJ7" s="1126"/>
      <c r="DK7" s="1127"/>
      <c r="DL7" s="1125" t="s">
        <v>585</v>
      </c>
      <c r="DM7" s="1126"/>
      <c r="DN7" s="1126"/>
      <c r="DO7" s="1126"/>
      <c r="DP7" s="1127"/>
      <c r="DQ7" s="1125" t="s">
        <v>585</v>
      </c>
      <c r="DR7" s="1126"/>
      <c r="DS7" s="1126"/>
      <c r="DT7" s="1126"/>
      <c r="DU7" s="1127"/>
      <c r="DV7" s="1128"/>
      <c r="DW7" s="1129"/>
      <c r="DX7" s="1129"/>
      <c r="DY7" s="1129"/>
      <c r="DZ7" s="1130"/>
      <c r="EA7" s="230"/>
    </row>
    <row r="8" spans="1:131" s="231" customFormat="1" ht="26.25" customHeight="1" x14ac:dyDescent="0.2">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590</v>
      </c>
      <c r="BS8" s="1021" t="s">
        <v>587</v>
      </c>
      <c r="BT8" s="1022"/>
      <c r="BU8" s="1022"/>
      <c r="BV8" s="1022"/>
      <c r="BW8" s="1022"/>
      <c r="BX8" s="1022"/>
      <c r="BY8" s="1022"/>
      <c r="BZ8" s="1022"/>
      <c r="CA8" s="1022"/>
      <c r="CB8" s="1022"/>
      <c r="CC8" s="1022"/>
      <c r="CD8" s="1022"/>
      <c r="CE8" s="1022"/>
      <c r="CF8" s="1022"/>
      <c r="CG8" s="1043"/>
      <c r="CH8" s="1018">
        <v>0</v>
      </c>
      <c r="CI8" s="1019"/>
      <c r="CJ8" s="1019"/>
      <c r="CK8" s="1019"/>
      <c r="CL8" s="1020"/>
      <c r="CM8" s="1018">
        <v>9</v>
      </c>
      <c r="CN8" s="1019"/>
      <c r="CO8" s="1019"/>
      <c r="CP8" s="1019"/>
      <c r="CQ8" s="1020"/>
      <c r="CR8" s="1018">
        <v>5</v>
      </c>
      <c r="CS8" s="1019"/>
      <c r="CT8" s="1019"/>
      <c r="CU8" s="1019"/>
      <c r="CV8" s="1020"/>
      <c r="CW8" s="1018">
        <v>1</v>
      </c>
      <c r="CX8" s="1019"/>
      <c r="CY8" s="1019"/>
      <c r="CZ8" s="1019"/>
      <c r="DA8" s="1020"/>
      <c r="DB8" s="1018" t="s">
        <v>585</v>
      </c>
      <c r="DC8" s="1019"/>
      <c r="DD8" s="1019"/>
      <c r="DE8" s="1019"/>
      <c r="DF8" s="1020"/>
      <c r="DG8" s="1018">
        <v>640</v>
      </c>
      <c r="DH8" s="1019"/>
      <c r="DI8" s="1019"/>
      <c r="DJ8" s="1019"/>
      <c r="DK8" s="1020"/>
      <c r="DL8" s="1018" t="s">
        <v>591</v>
      </c>
      <c r="DM8" s="1019"/>
      <c r="DN8" s="1019"/>
      <c r="DO8" s="1019"/>
      <c r="DP8" s="1020"/>
      <c r="DQ8" s="1018" t="s">
        <v>592</v>
      </c>
      <c r="DR8" s="1019"/>
      <c r="DS8" s="1019"/>
      <c r="DT8" s="1019"/>
      <c r="DU8" s="1020"/>
      <c r="DV8" s="1021"/>
      <c r="DW8" s="1022"/>
      <c r="DX8" s="1022"/>
      <c r="DY8" s="1022"/>
      <c r="DZ8" s="1023"/>
      <c r="EA8" s="230"/>
    </row>
    <row r="9" spans="1:131" s="231" customFormat="1" ht="26.25" customHeight="1" x14ac:dyDescent="0.2">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588</v>
      </c>
      <c r="BT9" s="1022"/>
      <c r="BU9" s="1022"/>
      <c r="BV9" s="1022"/>
      <c r="BW9" s="1022"/>
      <c r="BX9" s="1022"/>
      <c r="BY9" s="1022"/>
      <c r="BZ9" s="1022"/>
      <c r="CA9" s="1022"/>
      <c r="CB9" s="1022"/>
      <c r="CC9" s="1022"/>
      <c r="CD9" s="1022"/>
      <c r="CE9" s="1022"/>
      <c r="CF9" s="1022"/>
      <c r="CG9" s="1043"/>
      <c r="CH9" s="1018">
        <v>-50</v>
      </c>
      <c r="CI9" s="1019"/>
      <c r="CJ9" s="1019"/>
      <c r="CK9" s="1019"/>
      <c r="CL9" s="1020"/>
      <c r="CM9" s="1018">
        <v>227</v>
      </c>
      <c r="CN9" s="1019"/>
      <c r="CO9" s="1019"/>
      <c r="CP9" s="1019"/>
      <c r="CQ9" s="1020"/>
      <c r="CR9" s="1018">
        <v>3</v>
      </c>
      <c r="CS9" s="1019"/>
      <c r="CT9" s="1019"/>
      <c r="CU9" s="1019"/>
      <c r="CV9" s="1020"/>
      <c r="CW9" s="1018">
        <v>11</v>
      </c>
      <c r="CX9" s="1019"/>
      <c r="CY9" s="1019"/>
      <c r="CZ9" s="1019"/>
      <c r="DA9" s="1020"/>
      <c r="DB9" s="1018" t="s">
        <v>585</v>
      </c>
      <c r="DC9" s="1019"/>
      <c r="DD9" s="1019"/>
      <c r="DE9" s="1019"/>
      <c r="DF9" s="1020"/>
      <c r="DG9" s="1018" t="s">
        <v>585</v>
      </c>
      <c r="DH9" s="1019"/>
      <c r="DI9" s="1019"/>
      <c r="DJ9" s="1019"/>
      <c r="DK9" s="1020"/>
      <c r="DL9" s="1018" t="s">
        <v>585</v>
      </c>
      <c r="DM9" s="1019"/>
      <c r="DN9" s="1019"/>
      <c r="DO9" s="1019"/>
      <c r="DP9" s="1020"/>
      <c r="DQ9" s="1018" t="s">
        <v>585</v>
      </c>
      <c r="DR9" s="1019"/>
      <c r="DS9" s="1019"/>
      <c r="DT9" s="1019"/>
      <c r="DU9" s="1020"/>
      <c r="DV9" s="1021"/>
      <c r="DW9" s="1022"/>
      <c r="DX9" s="1022"/>
      <c r="DY9" s="1022"/>
      <c r="DZ9" s="1023"/>
      <c r="EA9" s="230"/>
    </row>
    <row r="10" spans="1:131" s="231" customFormat="1" ht="26.25" customHeight="1" x14ac:dyDescent="0.2">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589</v>
      </c>
      <c r="BT10" s="1022"/>
      <c r="BU10" s="1022"/>
      <c r="BV10" s="1022"/>
      <c r="BW10" s="1022"/>
      <c r="BX10" s="1022"/>
      <c r="BY10" s="1022"/>
      <c r="BZ10" s="1022"/>
      <c r="CA10" s="1022"/>
      <c r="CB10" s="1022"/>
      <c r="CC10" s="1022"/>
      <c r="CD10" s="1022"/>
      <c r="CE10" s="1022"/>
      <c r="CF10" s="1022"/>
      <c r="CG10" s="1043"/>
      <c r="CH10" s="1018">
        <v>6</v>
      </c>
      <c r="CI10" s="1019"/>
      <c r="CJ10" s="1019"/>
      <c r="CK10" s="1019"/>
      <c r="CL10" s="1020"/>
      <c r="CM10" s="1018">
        <v>1865</v>
      </c>
      <c r="CN10" s="1019"/>
      <c r="CO10" s="1019"/>
      <c r="CP10" s="1019"/>
      <c r="CQ10" s="1020"/>
      <c r="CR10" s="1018">
        <v>16</v>
      </c>
      <c r="CS10" s="1019"/>
      <c r="CT10" s="1019"/>
      <c r="CU10" s="1019"/>
      <c r="CV10" s="1020"/>
      <c r="CW10" s="1018">
        <v>5</v>
      </c>
      <c r="CX10" s="1019"/>
      <c r="CY10" s="1019"/>
      <c r="CZ10" s="1019"/>
      <c r="DA10" s="1020"/>
      <c r="DB10" s="1018" t="s">
        <v>585</v>
      </c>
      <c r="DC10" s="1019"/>
      <c r="DD10" s="1019"/>
      <c r="DE10" s="1019"/>
      <c r="DF10" s="1020"/>
      <c r="DG10" s="1018" t="s">
        <v>593</v>
      </c>
      <c r="DH10" s="1019"/>
      <c r="DI10" s="1019"/>
      <c r="DJ10" s="1019"/>
      <c r="DK10" s="1020"/>
      <c r="DL10" s="1018" t="s">
        <v>585</v>
      </c>
      <c r="DM10" s="1019"/>
      <c r="DN10" s="1019"/>
      <c r="DO10" s="1019"/>
      <c r="DP10" s="1020"/>
      <c r="DQ10" s="1018" t="s">
        <v>585</v>
      </c>
      <c r="DR10" s="1019"/>
      <c r="DS10" s="1019"/>
      <c r="DT10" s="1019"/>
      <c r="DU10" s="1020"/>
      <c r="DV10" s="1021"/>
      <c r="DW10" s="1022"/>
      <c r="DX10" s="1022"/>
      <c r="DY10" s="1022"/>
      <c r="DZ10" s="1023"/>
      <c r="EA10" s="230"/>
    </row>
    <row r="11" spans="1:131" s="231" customFormat="1" ht="26.25" customHeight="1" x14ac:dyDescent="0.2">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594</v>
      </c>
      <c r="BT11" s="1022"/>
      <c r="BU11" s="1022"/>
      <c r="BV11" s="1022"/>
      <c r="BW11" s="1022"/>
      <c r="BX11" s="1022"/>
      <c r="BY11" s="1022"/>
      <c r="BZ11" s="1022"/>
      <c r="CA11" s="1022"/>
      <c r="CB11" s="1022"/>
      <c r="CC11" s="1022"/>
      <c r="CD11" s="1022"/>
      <c r="CE11" s="1022"/>
      <c r="CF11" s="1022"/>
      <c r="CG11" s="1043"/>
      <c r="CH11" s="1018">
        <v>-4</v>
      </c>
      <c r="CI11" s="1019"/>
      <c r="CJ11" s="1019"/>
      <c r="CK11" s="1019"/>
      <c r="CL11" s="1020"/>
      <c r="CM11" s="1018">
        <v>862</v>
      </c>
      <c r="CN11" s="1019"/>
      <c r="CO11" s="1019"/>
      <c r="CP11" s="1019"/>
      <c r="CQ11" s="1020"/>
      <c r="CR11" s="1018">
        <v>1</v>
      </c>
      <c r="CS11" s="1019"/>
      <c r="CT11" s="1019"/>
      <c r="CU11" s="1019"/>
      <c r="CV11" s="1020"/>
      <c r="CW11" s="1018">
        <v>0</v>
      </c>
      <c r="CX11" s="1019"/>
      <c r="CY11" s="1019"/>
      <c r="CZ11" s="1019"/>
      <c r="DA11" s="1020"/>
      <c r="DB11" s="1018" t="s">
        <v>585</v>
      </c>
      <c r="DC11" s="1019"/>
      <c r="DD11" s="1019"/>
      <c r="DE11" s="1019"/>
      <c r="DF11" s="1020"/>
      <c r="DG11" s="1018" t="s">
        <v>593</v>
      </c>
      <c r="DH11" s="1019"/>
      <c r="DI11" s="1019"/>
      <c r="DJ11" s="1019"/>
      <c r="DK11" s="1020"/>
      <c r="DL11" s="1018" t="s">
        <v>585</v>
      </c>
      <c r="DM11" s="1019"/>
      <c r="DN11" s="1019"/>
      <c r="DO11" s="1019"/>
      <c r="DP11" s="1020"/>
      <c r="DQ11" s="1018" t="s">
        <v>585</v>
      </c>
      <c r="DR11" s="1019"/>
      <c r="DS11" s="1019"/>
      <c r="DT11" s="1019"/>
      <c r="DU11" s="1020"/>
      <c r="DV11" s="1021"/>
      <c r="DW11" s="1022"/>
      <c r="DX11" s="1022"/>
      <c r="DY11" s="1022"/>
      <c r="DZ11" s="1023"/>
      <c r="EA11" s="230"/>
    </row>
    <row r="12" spans="1:131" s="231" customFormat="1" ht="26.25" customHeight="1" x14ac:dyDescent="0.2">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2">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2">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2">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2">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2">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2">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2">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2">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5">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2">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5">
      <c r="A23" s="236" t="s">
        <v>391</v>
      </c>
      <c r="B23" s="966" t="s">
        <v>392</v>
      </c>
      <c r="C23" s="967"/>
      <c r="D23" s="967"/>
      <c r="E23" s="967"/>
      <c r="F23" s="967"/>
      <c r="G23" s="967"/>
      <c r="H23" s="967"/>
      <c r="I23" s="967"/>
      <c r="J23" s="967"/>
      <c r="K23" s="967"/>
      <c r="L23" s="967"/>
      <c r="M23" s="967"/>
      <c r="N23" s="967"/>
      <c r="O23" s="967"/>
      <c r="P23" s="977"/>
      <c r="Q23" s="1096">
        <v>27025</v>
      </c>
      <c r="R23" s="1090"/>
      <c r="S23" s="1090"/>
      <c r="T23" s="1090"/>
      <c r="U23" s="1090"/>
      <c r="V23" s="1090">
        <v>24696</v>
      </c>
      <c r="W23" s="1090"/>
      <c r="X23" s="1090"/>
      <c r="Y23" s="1090"/>
      <c r="Z23" s="1090"/>
      <c r="AA23" s="1090">
        <v>2329</v>
      </c>
      <c r="AB23" s="1090"/>
      <c r="AC23" s="1090"/>
      <c r="AD23" s="1090"/>
      <c r="AE23" s="1097"/>
      <c r="AF23" s="1098">
        <v>2324</v>
      </c>
      <c r="AG23" s="1090"/>
      <c r="AH23" s="1090"/>
      <c r="AI23" s="1090"/>
      <c r="AJ23" s="1099"/>
      <c r="AK23" s="1100"/>
      <c r="AL23" s="1101"/>
      <c r="AM23" s="1101"/>
      <c r="AN23" s="1101"/>
      <c r="AO23" s="1101"/>
      <c r="AP23" s="1090">
        <v>17391</v>
      </c>
      <c r="AQ23" s="1090"/>
      <c r="AR23" s="1090"/>
      <c r="AS23" s="1090"/>
      <c r="AT23" s="1090"/>
      <c r="AU23" s="1091"/>
      <c r="AV23" s="1091"/>
      <c r="AW23" s="1091"/>
      <c r="AX23" s="1091"/>
      <c r="AY23" s="1092"/>
      <c r="AZ23" s="1093" t="s">
        <v>393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2">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5">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2">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2">
      <c r="A28" s="238">
        <v>1</v>
      </c>
      <c r="B28" s="1076" t="s">
        <v>404</v>
      </c>
      <c r="C28" s="1077"/>
      <c r="D28" s="1077"/>
      <c r="E28" s="1077"/>
      <c r="F28" s="1077"/>
      <c r="G28" s="1077"/>
      <c r="H28" s="1077"/>
      <c r="I28" s="1077"/>
      <c r="J28" s="1077"/>
      <c r="K28" s="1077"/>
      <c r="L28" s="1077"/>
      <c r="M28" s="1077"/>
      <c r="N28" s="1077"/>
      <c r="O28" s="1077"/>
      <c r="P28" s="1078"/>
      <c r="Q28" s="1079">
        <v>6337</v>
      </c>
      <c r="R28" s="1080"/>
      <c r="S28" s="1080"/>
      <c r="T28" s="1080"/>
      <c r="U28" s="1080"/>
      <c r="V28" s="1080">
        <v>6144</v>
      </c>
      <c r="W28" s="1080"/>
      <c r="X28" s="1080"/>
      <c r="Y28" s="1080"/>
      <c r="Z28" s="1080"/>
      <c r="AA28" s="1080">
        <v>193</v>
      </c>
      <c r="AB28" s="1080"/>
      <c r="AC28" s="1080"/>
      <c r="AD28" s="1080"/>
      <c r="AE28" s="1081"/>
      <c r="AF28" s="1082">
        <v>193</v>
      </c>
      <c r="AG28" s="1080"/>
      <c r="AH28" s="1080"/>
      <c r="AI28" s="1080"/>
      <c r="AJ28" s="1083"/>
      <c r="AK28" s="1071">
        <v>551</v>
      </c>
      <c r="AL28" s="1072"/>
      <c r="AM28" s="1072"/>
      <c r="AN28" s="1072"/>
      <c r="AO28" s="1072"/>
      <c r="AP28" s="1072" t="s">
        <v>585</v>
      </c>
      <c r="AQ28" s="1072"/>
      <c r="AR28" s="1072"/>
      <c r="AS28" s="1072"/>
      <c r="AT28" s="1072"/>
      <c r="AU28" s="1072" t="s">
        <v>585</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2">
      <c r="A29" s="238">
        <v>2</v>
      </c>
      <c r="B29" s="1059" t="s">
        <v>405</v>
      </c>
      <c r="C29" s="1060"/>
      <c r="D29" s="1060"/>
      <c r="E29" s="1060"/>
      <c r="F29" s="1060"/>
      <c r="G29" s="1060"/>
      <c r="H29" s="1060"/>
      <c r="I29" s="1060"/>
      <c r="J29" s="1060"/>
      <c r="K29" s="1060"/>
      <c r="L29" s="1060"/>
      <c r="M29" s="1060"/>
      <c r="N29" s="1060"/>
      <c r="O29" s="1060"/>
      <c r="P29" s="1061"/>
      <c r="Q29" s="1067">
        <v>6565</v>
      </c>
      <c r="R29" s="1068"/>
      <c r="S29" s="1068"/>
      <c r="T29" s="1068"/>
      <c r="U29" s="1068"/>
      <c r="V29" s="1068">
        <v>6310</v>
      </c>
      <c r="W29" s="1068"/>
      <c r="X29" s="1068"/>
      <c r="Y29" s="1068"/>
      <c r="Z29" s="1068"/>
      <c r="AA29" s="1068">
        <v>255</v>
      </c>
      <c r="AB29" s="1068"/>
      <c r="AC29" s="1068"/>
      <c r="AD29" s="1068"/>
      <c r="AE29" s="1069"/>
      <c r="AF29" s="1064">
        <v>255</v>
      </c>
      <c r="AG29" s="1065"/>
      <c r="AH29" s="1065"/>
      <c r="AI29" s="1065"/>
      <c r="AJ29" s="1066"/>
      <c r="AK29" s="1009">
        <v>628</v>
      </c>
      <c r="AL29" s="1000"/>
      <c r="AM29" s="1000"/>
      <c r="AN29" s="1000"/>
      <c r="AO29" s="1000"/>
      <c r="AP29" s="1000" t="s">
        <v>585</v>
      </c>
      <c r="AQ29" s="1000"/>
      <c r="AR29" s="1000"/>
      <c r="AS29" s="1000"/>
      <c r="AT29" s="1000"/>
      <c r="AU29" s="1000" t="s">
        <v>585</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2">
      <c r="A30" s="238">
        <v>3</v>
      </c>
      <c r="B30" s="1059" t="s">
        <v>406</v>
      </c>
      <c r="C30" s="1060"/>
      <c r="D30" s="1060"/>
      <c r="E30" s="1060"/>
      <c r="F30" s="1060"/>
      <c r="G30" s="1060"/>
      <c r="H30" s="1060"/>
      <c r="I30" s="1060"/>
      <c r="J30" s="1060"/>
      <c r="K30" s="1060"/>
      <c r="L30" s="1060"/>
      <c r="M30" s="1060"/>
      <c r="N30" s="1060"/>
      <c r="O30" s="1060"/>
      <c r="P30" s="1061"/>
      <c r="Q30" s="1067">
        <v>1354</v>
      </c>
      <c r="R30" s="1068"/>
      <c r="S30" s="1068"/>
      <c r="T30" s="1068"/>
      <c r="U30" s="1068"/>
      <c r="V30" s="1068">
        <v>1316</v>
      </c>
      <c r="W30" s="1068"/>
      <c r="X30" s="1068"/>
      <c r="Y30" s="1068"/>
      <c r="Z30" s="1068"/>
      <c r="AA30" s="1068">
        <v>38</v>
      </c>
      <c r="AB30" s="1068"/>
      <c r="AC30" s="1068"/>
      <c r="AD30" s="1068"/>
      <c r="AE30" s="1069"/>
      <c r="AF30" s="1064">
        <v>38</v>
      </c>
      <c r="AG30" s="1065"/>
      <c r="AH30" s="1065"/>
      <c r="AI30" s="1065"/>
      <c r="AJ30" s="1066"/>
      <c r="AK30" s="1009">
        <v>172</v>
      </c>
      <c r="AL30" s="1000"/>
      <c r="AM30" s="1000"/>
      <c r="AN30" s="1000"/>
      <c r="AO30" s="1000"/>
      <c r="AP30" s="1000" t="s">
        <v>585</v>
      </c>
      <c r="AQ30" s="1000"/>
      <c r="AR30" s="1000"/>
      <c r="AS30" s="1000"/>
      <c r="AT30" s="1000"/>
      <c r="AU30" s="1000" t="s">
        <v>585</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2">
      <c r="A31" s="238">
        <v>4</v>
      </c>
      <c r="B31" s="1059" t="s">
        <v>407</v>
      </c>
      <c r="C31" s="1060"/>
      <c r="D31" s="1060"/>
      <c r="E31" s="1060"/>
      <c r="F31" s="1060"/>
      <c r="G31" s="1060"/>
      <c r="H31" s="1060"/>
      <c r="I31" s="1060"/>
      <c r="J31" s="1060"/>
      <c r="K31" s="1060"/>
      <c r="L31" s="1060"/>
      <c r="M31" s="1060"/>
      <c r="N31" s="1060"/>
      <c r="O31" s="1060"/>
      <c r="P31" s="1061"/>
      <c r="Q31" s="1067">
        <v>1707</v>
      </c>
      <c r="R31" s="1068"/>
      <c r="S31" s="1068"/>
      <c r="T31" s="1068"/>
      <c r="U31" s="1068"/>
      <c r="V31" s="1068">
        <v>1797</v>
      </c>
      <c r="W31" s="1068"/>
      <c r="X31" s="1068"/>
      <c r="Y31" s="1068"/>
      <c r="Z31" s="1068"/>
      <c r="AA31" s="1068">
        <v>-91</v>
      </c>
      <c r="AB31" s="1068"/>
      <c r="AC31" s="1068"/>
      <c r="AD31" s="1068"/>
      <c r="AE31" s="1069"/>
      <c r="AF31" s="1064">
        <v>318</v>
      </c>
      <c r="AG31" s="1065"/>
      <c r="AH31" s="1065"/>
      <c r="AI31" s="1065"/>
      <c r="AJ31" s="1066"/>
      <c r="AK31" s="1009">
        <v>581</v>
      </c>
      <c r="AL31" s="1000"/>
      <c r="AM31" s="1000"/>
      <c r="AN31" s="1000"/>
      <c r="AO31" s="1000"/>
      <c r="AP31" s="1000">
        <v>2616</v>
      </c>
      <c r="AQ31" s="1000"/>
      <c r="AR31" s="1000"/>
      <c r="AS31" s="1000"/>
      <c r="AT31" s="1000"/>
      <c r="AU31" s="1000">
        <v>1729</v>
      </c>
      <c r="AV31" s="1000"/>
      <c r="AW31" s="1000"/>
      <c r="AX31" s="1000"/>
      <c r="AY31" s="1000"/>
      <c r="AZ31" s="1070"/>
      <c r="BA31" s="1070"/>
      <c r="BB31" s="1070"/>
      <c r="BC31" s="1070"/>
      <c r="BD31" s="1070"/>
      <c r="BE31" s="1001" t="s">
        <v>408</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2">
      <c r="A32" s="238">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2">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2">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2">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2">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2">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2">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2">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2">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2">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2">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2">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2">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2">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2">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2">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2">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2">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2">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2">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2">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2">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2">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2">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2">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2">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2">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2">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2">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5">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2">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5">
      <c r="A63" s="236" t="s">
        <v>391</v>
      </c>
      <c r="B63" s="966" t="s">
        <v>410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804</v>
      </c>
      <c r="AG63" s="988"/>
      <c r="AH63" s="988"/>
      <c r="AI63" s="988"/>
      <c r="AJ63" s="1051"/>
      <c r="AK63" s="1052"/>
      <c r="AL63" s="992"/>
      <c r="AM63" s="992"/>
      <c r="AN63" s="992"/>
      <c r="AO63" s="992"/>
      <c r="AP63" s="988">
        <v>2616</v>
      </c>
      <c r="AQ63" s="988"/>
      <c r="AR63" s="988"/>
      <c r="AS63" s="988"/>
      <c r="AT63" s="988"/>
      <c r="AU63" s="988">
        <v>1729</v>
      </c>
      <c r="AV63" s="988"/>
      <c r="AW63" s="988"/>
      <c r="AX63" s="988"/>
      <c r="AY63" s="988"/>
      <c r="AZ63" s="1046"/>
      <c r="BA63" s="1046"/>
      <c r="BB63" s="1046"/>
      <c r="BC63" s="1046"/>
      <c r="BD63" s="1046"/>
      <c r="BE63" s="989"/>
      <c r="BF63" s="989"/>
      <c r="BG63" s="989"/>
      <c r="BH63" s="989"/>
      <c r="BI63" s="990"/>
      <c r="BJ63" s="1047" t="s">
        <v>127</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2">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414</v>
      </c>
      <c r="W66" s="1031"/>
      <c r="X66" s="1031"/>
      <c r="Y66" s="1031"/>
      <c r="Z66" s="1032"/>
      <c r="AA66" s="1030" t="s">
        <v>415</v>
      </c>
      <c r="AB66" s="1031"/>
      <c r="AC66" s="1031"/>
      <c r="AD66" s="1031"/>
      <c r="AE66" s="1032"/>
      <c r="AF66" s="1036" t="s">
        <v>416</v>
      </c>
      <c r="AG66" s="1037"/>
      <c r="AH66" s="1037"/>
      <c r="AI66" s="1037"/>
      <c r="AJ66" s="1038"/>
      <c r="AK66" s="1030" t="s">
        <v>417</v>
      </c>
      <c r="AL66" s="1025"/>
      <c r="AM66" s="1025"/>
      <c r="AN66" s="1025"/>
      <c r="AO66" s="1026"/>
      <c r="AP66" s="1030" t="s">
        <v>418</v>
      </c>
      <c r="AQ66" s="1031"/>
      <c r="AR66" s="1031"/>
      <c r="AS66" s="1031"/>
      <c r="AT66" s="1032"/>
      <c r="AU66" s="1030" t="s">
        <v>419</v>
      </c>
      <c r="AV66" s="1031"/>
      <c r="AW66" s="1031"/>
      <c r="AX66" s="1031"/>
      <c r="AY66" s="1032"/>
      <c r="AZ66" s="1030" t="s">
        <v>379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2">
      <c r="A68" s="232">
        <v>1</v>
      </c>
      <c r="B68" s="1014" t="s">
        <v>583</v>
      </c>
      <c r="C68" s="1015"/>
      <c r="D68" s="1015"/>
      <c r="E68" s="1015"/>
      <c r="F68" s="1015"/>
      <c r="G68" s="1015"/>
      <c r="H68" s="1015"/>
      <c r="I68" s="1015"/>
      <c r="J68" s="1015"/>
      <c r="K68" s="1015"/>
      <c r="L68" s="1015"/>
      <c r="M68" s="1015"/>
      <c r="N68" s="1015"/>
      <c r="O68" s="1015"/>
      <c r="P68" s="1016"/>
      <c r="Q68" s="1017">
        <v>4336</v>
      </c>
      <c r="R68" s="1011"/>
      <c r="S68" s="1011"/>
      <c r="T68" s="1011"/>
      <c r="U68" s="1011"/>
      <c r="V68" s="1011">
        <v>3735</v>
      </c>
      <c r="W68" s="1011"/>
      <c r="X68" s="1011"/>
      <c r="Y68" s="1011"/>
      <c r="Z68" s="1011"/>
      <c r="AA68" s="1011">
        <v>602</v>
      </c>
      <c r="AB68" s="1011"/>
      <c r="AC68" s="1011"/>
      <c r="AD68" s="1011"/>
      <c r="AE68" s="1011"/>
      <c r="AF68" s="1011">
        <v>602</v>
      </c>
      <c r="AG68" s="1011"/>
      <c r="AH68" s="1011"/>
      <c r="AI68" s="1011"/>
      <c r="AJ68" s="1011"/>
      <c r="AK68" s="1011" t="s">
        <v>585</v>
      </c>
      <c r="AL68" s="1011"/>
      <c r="AM68" s="1011"/>
      <c r="AN68" s="1011"/>
      <c r="AO68" s="1011"/>
      <c r="AP68" s="1011" t="s">
        <v>585</v>
      </c>
      <c r="AQ68" s="1011"/>
      <c r="AR68" s="1011"/>
      <c r="AS68" s="1011"/>
      <c r="AT68" s="1011"/>
      <c r="AU68" s="1011" t="s">
        <v>585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2">
      <c r="A69" s="234">
        <v>2</v>
      </c>
      <c r="B69" s="1003" t="s">
        <v>584</v>
      </c>
      <c r="C69" s="1004"/>
      <c r="D69" s="1004"/>
      <c r="E69" s="1004"/>
      <c r="F69" s="1004"/>
      <c r="G69" s="1004"/>
      <c r="H69" s="1004"/>
      <c r="I69" s="1004"/>
      <c r="J69" s="1004"/>
      <c r="K69" s="1004"/>
      <c r="L69" s="1004"/>
      <c r="M69" s="1004"/>
      <c r="N69" s="1004"/>
      <c r="O69" s="1004"/>
      <c r="P69" s="1005"/>
      <c r="Q69" s="1006">
        <v>1008372</v>
      </c>
      <c r="R69" s="1000"/>
      <c r="S69" s="1000"/>
      <c r="T69" s="1000"/>
      <c r="U69" s="1000"/>
      <c r="V69" s="1000">
        <v>987256</v>
      </c>
      <c r="W69" s="1000"/>
      <c r="X69" s="1000"/>
      <c r="Y69" s="1000"/>
      <c r="Z69" s="1000"/>
      <c r="AA69" s="1000">
        <v>21116</v>
      </c>
      <c r="AB69" s="1000"/>
      <c r="AC69" s="1000"/>
      <c r="AD69" s="1000"/>
      <c r="AE69" s="1000"/>
      <c r="AF69" s="1000">
        <v>21116</v>
      </c>
      <c r="AG69" s="1000"/>
      <c r="AH69" s="1000"/>
      <c r="AI69" s="1000"/>
      <c r="AJ69" s="1000"/>
      <c r="AK69" s="1000">
        <v>4210</v>
      </c>
      <c r="AL69" s="1000"/>
      <c r="AM69" s="1000"/>
      <c r="AN69" s="1000"/>
      <c r="AO69" s="1000"/>
      <c r="AP69" s="1000" t="s">
        <v>585</v>
      </c>
      <c r="AQ69" s="1000"/>
      <c r="AR69" s="1000"/>
      <c r="AS69" s="1000"/>
      <c r="AT69" s="1000"/>
      <c r="AU69" s="1000" t="s">
        <v>585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2">
      <c r="A70" s="23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2">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2">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2">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2">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2">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2">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2">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2">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2">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2">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2">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2">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2">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2">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2">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2">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2">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5">
      <c r="A88" s="236" t="s">
        <v>391</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21717</v>
      </c>
      <c r="AG88" s="988"/>
      <c r="AH88" s="988"/>
      <c r="AI88" s="988"/>
      <c r="AJ88" s="988"/>
      <c r="AK88" s="992"/>
      <c r="AL88" s="992"/>
      <c r="AM88" s="992"/>
      <c r="AN88" s="992"/>
      <c r="AO88" s="992"/>
      <c r="AP88" s="988" t="s">
        <v>585</v>
      </c>
      <c r="AQ88" s="988"/>
      <c r="AR88" s="988"/>
      <c r="AS88" s="988"/>
      <c r="AT88" s="988"/>
      <c r="AU88" s="988" t="s">
        <v>585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29</v>
      </c>
      <c r="CS102" s="982"/>
      <c r="CT102" s="982"/>
      <c r="CU102" s="982"/>
      <c r="CV102" s="983"/>
      <c r="CW102" s="981">
        <v>17</v>
      </c>
      <c r="CX102" s="982"/>
      <c r="CY102" s="982"/>
      <c r="CZ102" s="982"/>
      <c r="DA102" s="983"/>
      <c r="DB102" s="981" t="s">
        <v>585</v>
      </c>
      <c r="DC102" s="982"/>
      <c r="DD102" s="982"/>
      <c r="DE102" s="982"/>
      <c r="DF102" s="983"/>
      <c r="DG102" s="981">
        <v>640</v>
      </c>
      <c r="DH102" s="982"/>
      <c r="DI102" s="982"/>
      <c r="DJ102" s="982"/>
      <c r="DK102" s="983"/>
      <c r="DL102" s="981" t="s">
        <v>585</v>
      </c>
      <c r="DM102" s="982"/>
      <c r="DN102" s="982"/>
      <c r="DO102" s="982"/>
      <c r="DP102" s="983"/>
      <c r="DQ102" s="981" t="s">
        <v>585</v>
      </c>
      <c r="DR102" s="982"/>
      <c r="DS102" s="982"/>
      <c r="DT102" s="982"/>
      <c r="DU102" s="983"/>
      <c r="DV102" s="966"/>
      <c r="DW102" s="967"/>
      <c r="DX102" s="967"/>
      <c r="DY102" s="967"/>
      <c r="DZ102" s="96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2">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306</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306</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306</v>
      </c>
      <c r="DR109" s="925"/>
      <c r="DS109" s="925"/>
      <c r="DT109" s="925"/>
      <c r="DU109" s="926"/>
      <c r="DV109" s="927" t="s">
        <v>431</v>
      </c>
      <c r="DW109" s="925"/>
      <c r="DX109" s="925"/>
      <c r="DY109" s="925"/>
      <c r="DZ109" s="958"/>
    </row>
    <row r="110" spans="1:131" s="226" customFormat="1" ht="26.25" customHeight="1" x14ac:dyDescent="0.2">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1907533</v>
      </c>
      <c r="AB110" s="918"/>
      <c r="AC110" s="918"/>
      <c r="AD110" s="918"/>
      <c r="AE110" s="919"/>
      <c r="AF110" s="920">
        <v>1959449</v>
      </c>
      <c r="AG110" s="918"/>
      <c r="AH110" s="918"/>
      <c r="AI110" s="918"/>
      <c r="AJ110" s="919"/>
      <c r="AK110" s="920">
        <v>2030257</v>
      </c>
      <c r="AL110" s="918"/>
      <c r="AM110" s="918"/>
      <c r="AN110" s="918"/>
      <c r="AO110" s="919"/>
      <c r="AP110" s="921">
        <v>16.8</v>
      </c>
      <c r="AQ110" s="922"/>
      <c r="AR110" s="922"/>
      <c r="AS110" s="922"/>
      <c r="AT110" s="923"/>
      <c r="AU110" s="959" t="s">
        <v>73</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18333174</v>
      </c>
      <c r="BR110" s="871"/>
      <c r="BS110" s="871"/>
      <c r="BT110" s="871"/>
      <c r="BU110" s="871"/>
      <c r="BV110" s="871">
        <v>17718492</v>
      </c>
      <c r="BW110" s="871"/>
      <c r="BX110" s="871"/>
      <c r="BY110" s="871"/>
      <c r="BZ110" s="871"/>
      <c r="CA110" s="871">
        <v>17391160</v>
      </c>
      <c r="CB110" s="871"/>
      <c r="CC110" s="871"/>
      <c r="CD110" s="871"/>
      <c r="CE110" s="871"/>
      <c r="CF110" s="895">
        <v>144.30000000000001</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127</v>
      </c>
      <c r="DH110" s="871"/>
      <c r="DI110" s="871"/>
      <c r="DJ110" s="871"/>
      <c r="DK110" s="871"/>
      <c r="DL110" s="871" t="s">
        <v>437</v>
      </c>
      <c r="DM110" s="871"/>
      <c r="DN110" s="871"/>
      <c r="DO110" s="871"/>
      <c r="DP110" s="871"/>
      <c r="DQ110" s="871" t="s">
        <v>437</v>
      </c>
      <c r="DR110" s="871"/>
      <c r="DS110" s="871"/>
      <c r="DT110" s="871"/>
      <c r="DU110" s="871"/>
      <c r="DV110" s="872" t="s">
        <v>437</v>
      </c>
      <c r="DW110" s="872"/>
      <c r="DX110" s="872"/>
      <c r="DY110" s="872"/>
      <c r="DZ110" s="873"/>
    </row>
    <row r="111" spans="1:131" s="226" customFormat="1" ht="26.25" customHeight="1" x14ac:dyDescent="0.2">
      <c r="A111" s="803" t="s">
        <v>438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127</v>
      </c>
      <c r="AB111" s="948"/>
      <c r="AC111" s="948"/>
      <c r="AD111" s="948"/>
      <c r="AE111" s="949"/>
      <c r="AF111" s="950" t="s">
        <v>127</v>
      </c>
      <c r="AG111" s="948"/>
      <c r="AH111" s="948"/>
      <c r="AI111" s="948"/>
      <c r="AJ111" s="949"/>
      <c r="AK111" s="950" t="s">
        <v>127</v>
      </c>
      <c r="AL111" s="948"/>
      <c r="AM111" s="948"/>
      <c r="AN111" s="948"/>
      <c r="AO111" s="949"/>
      <c r="AP111" s="951" t="s">
        <v>127</v>
      </c>
      <c r="AQ111" s="952"/>
      <c r="AR111" s="952"/>
      <c r="AS111" s="952"/>
      <c r="AT111" s="953"/>
      <c r="AU111" s="961"/>
      <c r="AV111" s="962"/>
      <c r="AW111" s="962"/>
      <c r="AX111" s="962"/>
      <c r="AY111" s="962"/>
      <c r="AZ111" s="844" t="s">
        <v>439</v>
      </c>
      <c r="BA111" s="781"/>
      <c r="BB111" s="781"/>
      <c r="BC111" s="781"/>
      <c r="BD111" s="781"/>
      <c r="BE111" s="781"/>
      <c r="BF111" s="781"/>
      <c r="BG111" s="781"/>
      <c r="BH111" s="781"/>
      <c r="BI111" s="781"/>
      <c r="BJ111" s="781"/>
      <c r="BK111" s="781"/>
      <c r="BL111" s="781"/>
      <c r="BM111" s="781"/>
      <c r="BN111" s="781"/>
      <c r="BO111" s="781"/>
      <c r="BP111" s="782"/>
      <c r="BQ111" s="845">
        <v>640145</v>
      </c>
      <c r="BR111" s="846"/>
      <c r="BS111" s="846"/>
      <c r="BT111" s="846"/>
      <c r="BU111" s="846"/>
      <c r="BV111" s="846">
        <v>640145</v>
      </c>
      <c r="BW111" s="846"/>
      <c r="BX111" s="846"/>
      <c r="BY111" s="846"/>
      <c r="BZ111" s="846"/>
      <c r="CA111" s="846">
        <v>640145</v>
      </c>
      <c r="CB111" s="846"/>
      <c r="CC111" s="846"/>
      <c r="CD111" s="846"/>
      <c r="CE111" s="846"/>
      <c r="CF111" s="904">
        <v>5.3</v>
      </c>
      <c r="CG111" s="905"/>
      <c r="CH111" s="905"/>
      <c r="CI111" s="905"/>
      <c r="CJ111" s="905"/>
      <c r="CK111" s="956"/>
      <c r="CL111" s="850"/>
      <c r="CM111" s="844" t="s">
        <v>440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441</v>
      </c>
      <c r="DH111" s="846"/>
      <c r="DI111" s="846"/>
      <c r="DJ111" s="846"/>
      <c r="DK111" s="846"/>
      <c r="DL111" s="846" t="s">
        <v>441</v>
      </c>
      <c r="DM111" s="846"/>
      <c r="DN111" s="846"/>
      <c r="DO111" s="846"/>
      <c r="DP111" s="846"/>
      <c r="DQ111" s="846" t="s">
        <v>441</v>
      </c>
      <c r="DR111" s="846"/>
      <c r="DS111" s="846"/>
      <c r="DT111" s="846"/>
      <c r="DU111" s="846"/>
      <c r="DV111" s="823" t="s">
        <v>437</v>
      </c>
      <c r="DW111" s="823"/>
      <c r="DX111" s="823"/>
      <c r="DY111" s="823"/>
      <c r="DZ111" s="824"/>
    </row>
    <row r="112" spans="1:131" s="226" customFormat="1" ht="26.25" customHeight="1" x14ac:dyDescent="0.2">
      <c r="A112" s="941" t="s">
        <v>442</v>
      </c>
      <c r="B112" s="942"/>
      <c r="C112" s="781" t="s">
        <v>443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393</v>
      </c>
      <c r="AB112" s="809"/>
      <c r="AC112" s="809"/>
      <c r="AD112" s="809"/>
      <c r="AE112" s="810"/>
      <c r="AF112" s="811" t="s">
        <v>393</v>
      </c>
      <c r="AG112" s="809"/>
      <c r="AH112" s="809"/>
      <c r="AI112" s="809"/>
      <c r="AJ112" s="810"/>
      <c r="AK112" s="811" t="s">
        <v>393</v>
      </c>
      <c r="AL112" s="809"/>
      <c r="AM112" s="809"/>
      <c r="AN112" s="809"/>
      <c r="AO112" s="810"/>
      <c r="AP112" s="853" t="s">
        <v>393</v>
      </c>
      <c r="AQ112" s="854"/>
      <c r="AR112" s="854"/>
      <c r="AS112" s="854"/>
      <c r="AT112" s="855"/>
      <c r="AU112" s="961"/>
      <c r="AV112" s="962"/>
      <c r="AW112" s="962"/>
      <c r="AX112" s="962"/>
      <c r="AY112" s="962"/>
      <c r="AZ112" s="844" t="s">
        <v>444</v>
      </c>
      <c r="BA112" s="781"/>
      <c r="BB112" s="781"/>
      <c r="BC112" s="781"/>
      <c r="BD112" s="781"/>
      <c r="BE112" s="781"/>
      <c r="BF112" s="781"/>
      <c r="BG112" s="781"/>
      <c r="BH112" s="781"/>
      <c r="BI112" s="781"/>
      <c r="BJ112" s="781"/>
      <c r="BK112" s="781"/>
      <c r="BL112" s="781"/>
      <c r="BM112" s="781"/>
      <c r="BN112" s="781"/>
      <c r="BO112" s="781"/>
      <c r="BP112" s="782"/>
      <c r="BQ112" s="845">
        <v>2074324</v>
      </c>
      <c r="BR112" s="846"/>
      <c r="BS112" s="846"/>
      <c r="BT112" s="846"/>
      <c r="BU112" s="846"/>
      <c r="BV112" s="846">
        <v>1838797</v>
      </c>
      <c r="BW112" s="846"/>
      <c r="BX112" s="846"/>
      <c r="BY112" s="846"/>
      <c r="BZ112" s="846"/>
      <c r="CA112" s="846">
        <v>1729125</v>
      </c>
      <c r="CB112" s="846"/>
      <c r="CC112" s="846"/>
      <c r="CD112" s="846"/>
      <c r="CE112" s="846"/>
      <c r="CF112" s="904">
        <v>14.3</v>
      </c>
      <c r="CG112" s="905"/>
      <c r="CH112" s="905"/>
      <c r="CI112" s="905"/>
      <c r="CJ112" s="905"/>
      <c r="CK112" s="956"/>
      <c r="CL112" s="850"/>
      <c r="CM112" s="844" t="s">
        <v>445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393</v>
      </c>
      <c r="DH112" s="846"/>
      <c r="DI112" s="846"/>
      <c r="DJ112" s="846"/>
      <c r="DK112" s="846"/>
      <c r="DL112" s="846" t="s">
        <v>393</v>
      </c>
      <c r="DM112" s="846"/>
      <c r="DN112" s="846"/>
      <c r="DO112" s="846"/>
      <c r="DP112" s="846"/>
      <c r="DQ112" s="846" t="s">
        <v>446</v>
      </c>
      <c r="DR112" s="846"/>
      <c r="DS112" s="846"/>
      <c r="DT112" s="846"/>
      <c r="DU112" s="846"/>
      <c r="DV112" s="823" t="s">
        <v>393</v>
      </c>
      <c r="DW112" s="823"/>
      <c r="DX112" s="823"/>
      <c r="DY112" s="823"/>
      <c r="DZ112" s="824"/>
    </row>
    <row r="113" spans="1:130" s="226" customFormat="1" ht="26.25" customHeight="1" x14ac:dyDescent="0.2">
      <c r="A113" s="943"/>
      <c r="B113" s="944"/>
      <c r="C113" s="781" t="s">
        <v>447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456919</v>
      </c>
      <c r="AB113" s="948"/>
      <c r="AC113" s="948"/>
      <c r="AD113" s="948"/>
      <c r="AE113" s="949"/>
      <c r="AF113" s="950">
        <v>253072</v>
      </c>
      <c r="AG113" s="948"/>
      <c r="AH113" s="948"/>
      <c r="AI113" s="948"/>
      <c r="AJ113" s="949"/>
      <c r="AK113" s="950">
        <v>249464</v>
      </c>
      <c r="AL113" s="948"/>
      <c r="AM113" s="948"/>
      <c r="AN113" s="948"/>
      <c r="AO113" s="949"/>
      <c r="AP113" s="951">
        <v>2.1</v>
      </c>
      <c r="AQ113" s="952"/>
      <c r="AR113" s="952"/>
      <c r="AS113" s="952"/>
      <c r="AT113" s="953"/>
      <c r="AU113" s="961"/>
      <c r="AV113" s="962"/>
      <c r="AW113" s="962"/>
      <c r="AX113" s="962"/>
      <c r="AY113" s="962"/>
      <c r="AZ113" s="844" t="s">
        <v>448</v>
      </c>
      <c r="BA113" s="781"/>
      <c r="BB113" s="781"/>
      <c r="BC113" s="781"/>
      <c r="BD113" s="781"/>
      <c r="BE113" s="781"/>
      <c r="BF113" s="781"/>
      <c r="BG113" s="781"/>
      <c r="BH113" s="781"/>
      <c r="BI113" s="781"/>
      <c r="BJ113" s="781"/>
      <c r="BK113" s="781"/>
      <c r="BL113" s="781"/>
      <c r="BM113" s="781"/>
      <c r="BN113" s="781"/>
      <c r="BO113" s="781"/>
      <c r="BP113" s="782"/>
      <c r="BQ113" s="845" t="s">
        <v>393</v>
      </c>
      <c r="BR113" s="846"/>
      <c r="BS113" s="846"/>
      <c r="BT113" s="846"/>
      <c r="BU113" s="846"/>
      <c r="BV113" s="846" t="s">
        <v>393</v>
      </c>
      <c r="BW113" s="846"/>
      <c r="BX113" s="846"/>
      <c r="BY113" s="846"/>
      <c r="BZ113" s="846"/>
      <c r="CA113" s="846" t="s">
        <v>393</v>
      </c>
      <c r="CB113" s="846"/>
      <c r="CC113" s="846"/>
      <c r="CD113" s="846"/>
      <c r="CE113" s="846"/>
      <c r="CF113" s="904" t="s">
        <v>393</v>
      </c>
      <c r="CG113" s="905"/>
      <c r="CH113" s="905"/>
      <c r="CI113" s="905"/>
      <c r="CJ113" s="905"/>
      <c r="CK113" s="956"/>
      <c r="CL113" s="850"/>
      <c r="CM113" s="844" t="s">
        <v>449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393</v>
      </c>
      <c r="DH113" s="809"/>
      <c r="DI113" s="809"/>
      <c r="DJ113" s="809"/>
      <c r="DK113" s="810"/>
      <c r="DL113" s="811" t="s">
        <v>393</v>
      </c>
      <c r="DM113" s="809"/>
      <c r="DN113" s="809"/>
      <c r="DO113" s="809"/>
      <c r="DP113" s="810"/>
      <c r="DQ113" s="811" t="s">
        <v>393</v>
      </c>
      <c r="DR113" s="809"/>
      <c r="DS113" s="809"/>
      <c r="DT113" s="809"/>
      <c r="DU113" s="810"/>
      <c r="DV113" s="853" t="s">
        <v>393</v>
      </c>
      <c r="DW113" s="854"/>
      <c r="DX113" s="854"/>
      <c r="DY113" s="854"/>
      <c r="DZ113" s="855"/>
    </row>
    <row r="114" spans="1:130" s="226" customFormat="1" ht="26.25" customHeight="1" x14ac:dyDescent="0.2">
      <c r="A114" s="943"/>
      <c r="B114" s="944"/>
      <c r="C114" s="781" t="s">
        <v>450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393</v>
      </c>
      <c r="AB114" s="809"/>
      <c r="AC114" s="809"/>
      <c r="AD114" s="809"/>
      <c r="AE114" s="810"/>
      <c r="AF114" s="811" t="s">
        <v>393</v>
      </c>
      <c r="AG114" s="809"/>
      <c r="AH114" s="809"/>
      <c r="AI114" s="809"/>
      <c r="AJ114" s="810"/>
      <c r="AK114" s="811" t="s">
        <v>393</v>
      </c>
      <c r="AL114" s="809"/>
      <c r="AM114" s="809"/>
      <c r="AN114" s="809"/>
      <c r="AO114" s="810"/>
      <c r="AP114" s="853" t="s">
        <v>393</v>
      </c>
      <c r="AQ114" s="854"/>
      <c r="AR114" s="854"/>
      <c r="AS114" s="854"/>
      <c r="AT114" s="855"/>
      <c r="AU114" s="961"/>
      <c r="AV114" s="962"/>
      <c r="AW114" s="962"/>
      <c r="AX114" s="962"/>
      <c r="AY114" s="962"/>
      <c r="AZ114" s="844" t="s">
        <v>451</v>
      </c>
      <c r="BA114" s="781"/>
      <c r="BB114" s="781"/>
      <c r="BC114" s="781"/>
      <c r="BD114" s="781"/>
      <c r="BE114" s="781"/>
      <c r="BF114" s="781"/>
      <c r="BG114" s="781"/>
      <c r="BH114" s="781"/>
      <c r="BI114" s="781"/>
      <c r="BJ114" s="781"/>
      <c r="BK114" s="781"/>
      <c r="BL114" s="781"/>
      <c r="BM114" s="781"/>
      <c r="BN114" s="781"/>
      <c r="BO114" s="781"/>
      <c r="BP114" s="782"/>
      <c r="BQ114" s="845">
        <v>3536763</v>
      </c>
      <c r="BR114" s="846"/>
      <c r="BS114" s="846"/>
      <c r="BT114" s="846"/>
      <c r="BU114" s="846"/>
      <c r="BV114" s="846">
        <v>3635559</v>
      </c>
      <c r="BW114" s="846"/>
      <c r="BX114" s="846"/>
      <c r="BY114" s="846"/>
      <c r="BZ114" s="846"/>
      <c r="CA114" s="846">
        <v>3664227</v>
      </c>
      <c r="CB114" s="846"/>
      <c r="CC114" s="846"/>
      <c r="CD114" s="846"/>
      <c r="CE114" s="846"/>
      <c r="CF114" s="904">
        <v>30.4</v>
      </c>
      <c r="CG114" s="905"/>
      <c r="CH114" s="905"/>
      <c r="CI114" s="905"/>
      <c r="CJ114" s="905"/>
      <c r="CK114" s="956"/>
      <c r="CL114" s="850"/>
      <c r="CM114" s="844" t="s">
        <v>452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393</v>
      </c>
      <c r="DH114" s="809"/>
      <c r="DI114" s="809"/>
      <c r="DJ114" s="809"/>
      <c r="DK114" s="810"/>
      <c r="DL114" s="811" t="s">
        <v>393</v>
      </c>
      <c r="DM114" s="809"/>
      <c r="DN114" s="809"/>
      <c r="DO114" s="809"/>
      <c r="DP114" s="810"/>
      <c r="DQ114" s="811" t="s">
        <v>393</v>
      </c>
      <c r="DR114" s="809"/>
      <c r="DS114" s="809"/>
      <c r="DT114" s="809"/>
      <c r="DU114" s="810"/>
      <c r="DV114" s="853" t="s">
        <v>393</v>
      </c>
      <c r="DW114" s="854"/>
      <c r="DX114" s="854"/>
      <c r="DY114" s="854"/>
      <c r="DZ114" s="855"/>
    </row>
    <row r="115" spans="1:130" s="226" customFormat="1" ht="26.25" customHeight="1" x14ac:dyDescent="0.2">
      <c r="A115" s="943"/>
      <c r="B115" s="944"/>
      <c r="C115" s="781" t="s">
        <v>453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393</v>
      </c>
      <c r="AB115" s="948"/>
      <c r="AC115" s="948"/>
      <c r="AD115" s="948"/>
      <c r="AE115" s="949"/>
      <c r="AF115" s="950" t="s">
        <v>393</v>
      </c>
      <c r="AG115" s="948"/>
      <c r="AH115" s="948"/>
      <c r="AI115" s="948"/>
      <c r="AJ115" s="949"/>
      <c r="AK115" s="950" t="s">
        <v>393</v>
      </c>
      <c r="AL115" s="948"/>
      <c r="AM115" s="948"/>
      <c r="AN115" s="948"/>
      <c r="AO115" s="949"/>
      <c r="AP115" s="951" t="s">
        <v>393</v>
      </c>
      <c r="AQ115" s="952"/>
      <c r="AR115" s="952"/>
      <c r="AS115" s="952"/>
      <c r="AT115" s="953"/>
      <c r="AU115" s="961"/>
      <c r="AV115" s="962"/>
      <c r="AW115" s="962"/>
      <c r="AX115" s="962"/>
      <c r="AY115" s="962"/>
      <c r="AZ115" s="844" t="s">
        <v>454</v>
      </c>
      <c r="BA115" s="781"/>
      <c r="BB115" s="781"/>
      <c r="BC115" s="781"/>
      <c r="BD115" s="781"/>
      <c r="BE115" s="781"/>
      <c r="BF115" s="781"/>
      <c r="BG115" s="781"/>
      <c r="BH115" s="781"/>
      <c r="BI115" s="781"/>
      <c r="BJ115" s="781"/>
      <c r="BK115" s="781"/>
      <c r="BL115" s="781"/>
      <c r="BM115" s="781"/>
      <c r="BN115" s="781"/>
      <c r="BO115" s="781"/>
      <c r="BP115" s="782"/>
      <c r="BQ115" s="845" t="s">
        <v>393</v>
      </c>
      <c r="BR115" s="846"/>
      <c r="BS115" s="846"/>
      <c r="BT115" s="846"/>
      <c r="BU115" s="846"/>
      <c r="BV115" s="846" t="s">
        <v>393</v>
      </c>
      <c r="BW115" s="846"/>
      <c r="BX115" s="846"/>
      <c r="BY115" s="846"/>
      <c r="BZ115" s="846"/>
      <c r="CA115" s="846" t="s">
        <v>393</v>
      </c>
      <c r="CB115" s="846"/>
      <c r="CC115" s="846"/>
      <c r="CD115" s="846"/>
      <c r="CE115" s="846"/>
      <c r="CF115" s="904" t="s">
        <v>393</v>
      </c>
      <c r="CG115" s="905"/>
      <c r="CH115" s="905"/>
      <c r="CI115" s="905"/>
      <c r="CJ115" s="905"/>
      <c r="CK115" s="956"/>
      <c r="CL115" s="850"/>
      <c r="CM115" s="844" t="s">
        <v>455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640145</v>
      </c>
      <c r="DH115" s="809"/>
      <c r="DI115" s="809"/>
      <c r="DJ115" s="809"/>
      <c r="DK115" s="810"/>
      <c r="DL115" s="811">
        <v>640145</v>
      </c>
      <c r="DM115" s="809"/>
      <c r="DN115" s="809"/>
      <c r="DO115" s="809"/>
      <c r="DP115" s="810"/>
      <c r="DQ115" s="811">
        <v>640145</v>
      </c>
      <c r="DR115" s="809"/>
      <c r="DS115" s="809"/>
      <c r="DT115" s="809"/>
      <c r="DU115" s="810"/>
      <c r="DV115" s="853">
        <v>5.3</v>
      </c>
      <c r="DW115" s="854"/>
      <c r="DX115" s="854"/>
      <c r="DY115" s="854"/>
      <c r="DZ115" s="855"/>
    </row>
    <row r="116" spans="1:130" s="226" customFormat="1" ht="26.25" customHeight="1" x14ac:dyDescent="0.2">
      <c r="A116" s="945"/>
      <c r="B116" s="946"/>
      <c r="C116" s="868" t="s">
        <v>456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393</v>
      </c>
      <c r="AB116" s="809"/>
      <c r="AC116" s="809"/>
      <c r="AD116" s="809"/>
      <c r="AE116" s="810"/>
      <c r="AF116" s="811" t="s">
        <v>393</v>
      </c>
      <c r="AG116" s="809"/>
      <c r="AH116" s="809"/>
      <c r="AI116" s="809"/>
      <c r="AJ116" s="810"/>
      <c r="AK116" s="811" t="s">
        <v>393</v>
      </c>
      <c r="AL116" s="809"/>
      <c r="AM116" s="809"/>
      <c r="AN116" s="809"/>
      <c r="AO116" s="810"/>
      <c r="AP116" s="853" t="s">
        <v>393</v>
      </c>
      <c r="AQ116" s="854"/>
      <c r="AR116" s="854"/>
      <c r="AS116" s="854"/>
      <c r="AT116" s="855"/>
      <c r="AU116" s="961"/>
      <c r="AV116" s="962"/>
      <c r="AW116" s="962"/>
      <c r="AX116" s="962"/>
      <c r="AY116" s="962"/>
      <c r="AZ116" s="938" t="s">
        <v>457</v>
      </c>
      <c r="BA116" s="939"/>
      <c r="BB116" s="939"/>
      <c r="BC116" s="939"/>
      <c r="BD116" s="939"/>
      <c r="BE116" s="939"/>
      <c r="BF116" s="939"/>
      <c r="BG116" s="939"/>
      <c r="BH116" s="939"/>
      <c r="BI116" s="939"/>
      <c r="BJ116" s="939"/>
      <c r="BK116" s="939"/>
      <c r="BL116" s="939"/>
      <c r="BM116" s="939"/>
      <c r="BN116" s="939"/>
      <c r="BO116" s="939"/>
      <c r="BP116" s="940"/>
      <c r="BQ116" s="845" t="s">
        <v>393</v>
      </c>
      <c r="BR116" s="846"/>
      <c r="BS116" s="846"/>
      <c r="BT116" s="846"/>
      <c r="BU116" s="846"/>
      <c r="BV116" s="846" t="s">
        <v>441</v>
      </c>
      <c r="BW116" s="846"/>
      <c r="BX116" s="846"/>
      <c r="BY116" s="846"/>
      <c r="BZ116" s="846"/>
      <c r="CA116" s="846" t="s">
        <v>393</v>
      </c>
      <c r="CB116" s="846"/>
      <c r="CC116" s="846"/>
      <c r="CD116" s="846"/>
      <c r="CE116" s="846"/>
      <c r="CF116" s="904" t="s">
        <v>393</v>
      </c>
      <c r="CG116" s="905"/>
      <c r="CH116" s="905"/>
      <c r="CI116" s="905"/>
      <c r="CJ116" s="905"/>
      <c r="CK116" s="956"/>
      <c r="CL116" s="850"/>
      <c r="CM116" s="844" t="s">
        <v>458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393</v>
      </c>
      <c r="DH116" s="809"/>
      <c r="DI116" s="809"/>
      <c r="DJ116" s="809"/>
      <c r="DK116" s="810"/>
      <c r="DL116" s="811" t="s">
        <v>393</v>
      </c>
      <c r="DM116" s="809"/>
      <c r="DN116" s="809"/>
      <c r="DO116" s="809"/>
      <c r="DP116" s="810"/>
      <c r="DQ116" s="811" t="s">
        <v>393</v>
      </c>
      <c r="DR116" s="809"/>
      <c r="DS116" s="809"/>
      <c r="DT116" s="809"/>
      <c r="DU116" s="810"/>
      <c r="DV116" s="853" t="s">
        <v>393</v>
      </c>
      <c r="DW116" s="854"/>
      <c r="DX116" s="854"/>
      <c r="DY116" s="854"/>
      <c r="DZ116" s="855"/>
    </row>
    <row r="117" spans="1:130" s="226" customFormat="1" ht="26.25" customHeight="1" x14ac:dyDescent="0.2">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459</v>
      </c>
      <c r="Z117" s="926"/>
      <c r="AA117" s="931">
        <v>2364452</v>
      </c>
      <c r="AB117" s="932"/>
      <c r="AC117" s="932"/>
      <c r="AD117" s="932"/>
      <c r="AE117" s="933"/>
      <c r="AF117" s="934">
        <v>2212521</v>
      </c>
      <c r="AG117" s="932"/>
      <c r="AH117" s="932"/>
      <c r="AI117" s="932"/>
      <c r="AJ117" s="933"/>
      <c r="AK117" s="934">
        <v>2279721</v>
      </c>
      <c r="AL117" s="932"/>
      <c r="AM117" s="932"/>
      <c r="AN117" s="932"/>
      <c r="AO117" s="933"/>
      <c r="AP117" s="935"/>
      <c r="AQ117" s="936"/>
      <c r="AR117" s="936"/>
      <c r="AS117" s="936"/>
      <c r="AT117" s="937"/>
      <c r="AU117" s="961"/>
      <c r="AV117" s="962"/>
      <c r="AW117" s="962"/>
      <c r="AX117" s="962"/>
      <c r="AY117" s="962"/>
      <c r="AZ117" s="892" t="s">
        <v>460</v>
      </c>
      <c r="BA117" s="893"/>
      <c r="BB117" s="893"/>
      <c r="BC117" s="893"/>
      <c r="BD117" s="893"/>
      <c r="BE117" s="893"/>
      <c r="BF117" s="893"/>
      <c r="BG117" s="893"/>
      <c r="BH117" s="893"/>
      <c r="BI117" s="893"/>
      <c r="BJ117" s="893"/>
      <c r="BK117" s="893"/>
      <c r="BL117" s="893"/>
      <c r="BM117" s="893"/>
      <c r="BN117" s="893"/>
      <c r="BO117" s="893"/>
      <c r="BP117" s="894"/>
      <c r="BQ117" s="845" t="s">
        <v>446</v>
      </c>
      <c r="BR117" s="846"/>
      <c r="BS117" s="846"/>
      <c r="BT117" s="846"/>
      <c r="BU117" s="846"/>
      <c r="BV117" s="846" t="s">
        <v>461</v>
      </c>
      <c r="BW117" s="846"/>
      <c r="BX117" s="846"/>
      <c r="BY117" s="846"/>
      <c r="BZ117" s="846"/>
      <c r="CA117" s="846" t="s">
        <v>437</v>
      </c>
      <c r="CB117" s="846"/>
      <c r="CC117" s="846"/>
      <c r="CD117" s="846"/>
      <c r="CE117" s="846"/>
      <c r="CF117" s="904" t="s">
        <v>461</v>
      </c>
      <c r="CG117" s="905"/>
      <c r="CH117" s="905"/>
      <c r="CI117" s="905"/>
      <c r="CJ117" s="905"/>
      <c r="CK117" s="956"/>
      <c r="CL117" s="850"/>
      <c r="CM117" s="844" t="s">
        <v>462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446</v>
      </c>
      <c r="DH117" s="809"/>
      <c r="DI117" s="809"/>
      <c r="DJ117" s="809"/>
      <c r="DK117" s="810"/>
      <c r="DL117" s="811" t="s">
        <v>437</v>
      </c>
      <c r="DM117" s="809"/>
      <c r="DN117" s="809"/>
      <c r="DO117" s="809"/>
      <c r="DP117" s="810"/>
      <c r="DQ117" s="811" t="s">
        <v>437</v>
      </c>
      <c r="DR117" s="809"/>
      <c r="DS117" s="809"/>
      <c r="DT117" s="809"/>
      <c r="DU117" s="810"/>
      <c r="DV117" s="853" t="s">
        <v>127</v>
      </c>
      <c r="DW117" s="854"/>
      <c r="DX117" s="854"/>
      <c r="DY117" s="854"/>
      <c r="DZ117" s="855"/>
    </row>
    <row r="118" spans="1:130" s="226" customFormat="1" ht="26.25" customHeight="1" x14ac:dyDescent="0.2">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306</v>
      </c>
      <c r="AL118" s="925"/>
      <c r="AM118" s="925"/>
      <c r="AN118" s="925"/>
      <c r="AO118" s="926"/>
      <c r="AP118" s="928" t="s">
        <v>431</v>
      </c>
      <c r="AQ118" s="929"/>
      <c r="AR118" s="929"/>
      <c r="AS118" s="929"/>
      <c r="AT118" s="930"/>
      <c r="AU118" s="961"/>
      <c r="AV118" s="962"/>
      <c r="AW118" s="962"/>
      <c r="AX118" s="962"/>
      <c r="AY118" s="962"/>
      <c r="AZ118" s="867" t="s">
        <v>463</v>
      </c>
      <c r="BA118" s="868"/>
      <c r="BB118" s="868"/>
      <c r="BC118" s="868"/>
      <c r="BD118" s="868"/>
      <c r="BE118" s="868"/>
      <c r="BF118" s="868"/>
      <c r="BG118" s="868"/>
      <c r="BH118" s="868"/>
      <c r="BI118" s="868"/>
      <c r="BJ118" s="868"/>
      <c r="BK118" s="868"/>
      <c r="BL118" s="868"/>
      <c r="BM118" s="868"/>
      <c r="BN118" s="868"/>
      <c r="BO118" s="868"/>
      <c r="BP118" s="869"/>
      <c r="BQ118" s="908" t="s">
        <v>393</v>
      </c>
      <c r="BR118" s="874"/>
      <c r="BS118" s="874"/>
      <c r="BT118" s="874"/>
      <c r="BU118" s="874"/>
      <c r="BV118" s="874" t="s">
        <v>127</v>
      </c>
      <c r="BW118" s="874"/>
      <c r="BX118" s="874"/>
      <c r="BY118" s="874"/>
      <c r="BZ118" s="874"/>
      <c r="CA118" s="874" t="s">
        <v>461</v>
      </c>
      <c r="CB118" s="874"/>
      <c r="CC118" s="874"/>
      <c r="CD118" s="874"/>
      <c r="CE118" s="874"/>
      <c r="CF118" s="904" t="s">
        <v>437</v>
      </c>
      <c r="CG118" s="905"/>
      <c r="CH118" s="905"/>
      <c r="CI118" s="905"/>
      <c r="CJ118" s="905"/>
      <c r="CK118" s="956"/>
      <c r="CL118" s="850"/>
      <c r="CM118" s="844" t="s">
        <v>464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446</v>
      </c>
      <c r="DH118" s="809"/>
      <c r="DI118" s="809"/>
      <c r="DJ118" s="809"/>
      <c r="DK118" s="810"/>
      <c r="DL118" s="811" t="s">
        <v>465</v>
      </c>
      <c r="DM118" s="809"/>
      <c r="DN118" s="809"/>
      <c r="DO118" s="809"/>
      <c r="DP118" s="810"/>
      <c r="DQ118" s="811" t="s">
        <v>466</v>
      </c>
      <c r="DR118" s="809"/>
      <c r="DS118" s="809"/>
      <c r="DT118" s="809"/>
      <c r="DU118" s="810"/>
      <c r="DV118" s="853" t="s">
        <v>467</v>
      </c>
      <c r="DW118" s="854"/>
      <c r="DX118" s="854"/>
      <c r="DY118" s="854"/>
      <c r="DZ118" s="855"/>
    </row>
    <row r="119" spans="1:130" s="226" customFormat="1" ht="26.25" customHeight="1" x14ac:dyDescent="0.2">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465</v>
      </c>
      <c r="AB119" s="918"/>
      <c r="AC119" s="918"/>
      <c r="AD119" s="918"/>
      <c r="AE119" s="919"/>
      <c r="AF119" s="920" t="s">
        <v>393</v>
      </c>
      <c r="AG119" s="918"/>
      <c r="AH119" s="918"/>
      <c r="AI119" s="918"/>
      <c r="AJ119" s="919"/>
      <c r="AK119" s="920" t="s">
        <v>468</v>
      </c>
      <c r="AL119" s="918"/>
      <c r="AM119" s="918"/>
      <c r="AN119" s="918"/>
      <c r="AO119" s="919"/>
      <c r="AP119" s="921" t="s">
        <v>461</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469</v>
      </c>
      <c r="BP119" s="907"/>
      <c r="BQ119" s="908">
        <v>24584406</v>
      </c>
      <c r="BR119" s="874"/>
      <c r="BS119" s="874"/>
      <c r="BT119" s="874"/>
      <c r="BU119" s="874"/>
      <c r="BV119" s="874">
        <v>23832993</v>
      </c>
      <c r="BW119" s="874"/>
      <c r="BX119" s="874"/>
      <c r="BY119" s="874"/>
      <c r="BZ119" s="874"/>
      <c r="CA119" s="874">
        <v>23424657</v>
      </c>
      <c r="CB119" s="874"/>
      <c r="CC119" s="874"/>
      <c r="CD119" s="874"/>
      <c r="CE119" s="874"/>
      <c r="CF119" s="777"/>
      <c r="CG119" s="778"/>
      <c r="CH119" s="778"/>
      <c r="CI119" s="778"/>
      <c r="CJ119" s="863"/>
      <c r="CK119" s="957"/>
      <c r="CL119" s="852"/>
      <c r="CM119" s="867" t="s">
        <v>470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127</v>
      </c>
      <c r="DH119" s="793"/>
      <c r="DI119" s="793"/>
      <c r="DJ119" s="793"/>
      <c r="DK119" s="794"/>
      <c r="DL119" s="795" t="s">
        <v>127</v>
      </c>
      <c r="DM119" s="793"/>
      <c r="DN119" s="793"/>
      <c r="DO119" s="793"/>
      <c r="DP119" s="794"/>
      <c r="DQ119" s="795" t="s">
        <v>471</v>
      </c>
      <c r="DR119" s="793"/>
      <c r="DS119" s="793"/>
      <c r="DT119" s="793"/>
      <c r="DU119" s="794"/>
      <c r="DV119" s="877" t="s">
        <v>127</v>
      </c>
      <c r="DW119" s="878"/>
      <c r="DX119" s="878"/>
      <c r="DY119" s="878"/>
      <c r="DZ119" s="879"/>
    </row>
    <row r="120" spans="1:130" s="226" customFormat="1" ht="26.25" customHeight="1" x14ac:dyDescent="0.2">
      <c r="A120" s="849"/>
      <c r="B120" s="850"/>
      <c r="C120" s="844" t="s">
        <v>440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437</v>
      </c>
      <c r="AB120" s="809"/>
      <c r="AC120" s="809"/>
      <c r="AD120" s="809"/>
      <c r="AE120" s="810"/>
      <c r="AF120" s="811" t="s">
        <v>127</v>
      </c>
      <c r="AG120" s="809"/>
      <c r="AH120" s="809"/>
      <c r="AI120" s="809"/>
      <c r="AJ120" s="810"/>
      <c r="AK120" s="811" t="s">
        <v>437</v>
      </c>
      <c r="AL120" s="809"/>
      <c r="AM120" s="809"/>
      <c r="AN120" s="809"/>
      <c r="AO120" s="810"/>
      <c r="AP120" s="853" t="s">
        <v>446</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3159068</v>
      </c>
      <c r="BR120" s="871"/>
      <c r="BS120" s="871"/>
      <c r="BT120" s="871"/>
      <c r="BU120" s="871"/>
      <c r="BV120" s="871">
        <v>3663123</v>
      </c>
      <c r="BW120" s="871"/>
      <c r="BX120" s="871"/>
      <c r="BY120" s="871"/>
      <c r="BZ120" s="871"/>
      <c r="CA120" s="871">
        <v>5442876</v>
      </c>
      <c r="CB120" s="871"/>
      <c r="CC120" s="871"/>
      <c r="CD120" s="871"/>
      <c r="CE120" s="871"/>
      <c r="CF120" s="895">
        <v>45.2</v>
      </c>
      <c r="CG120" s="896"/>
      <c r="CH120" s="896"/>
      <c r="CI120" s="896"/>
      <c r="CJ120" s="896"/>
      <c r="CK120" s="897" t="s">
        <v>474</v>
      </c>
      <c r="CL120" s="881"/>
      <c r="CM120" s="881"/>
      <c r="CN120" s="881"/>
      <c r="CO120" s="882"/>
      <c r="CP120" s="901" t="s">
        <v>475</v>
      </c>
      <c r="CQ120" s="902"/>
      <c r="CR120" s="902"/>
      <c r="CS120" s="902"/>
      <c r="CT120" s="902"/>
      <c r="CU120" s="902"/>
      <c r="CV120" s="902"/>
      <c r="CW120" s="902"/>
      <c r="CX120" s="902"/>
      <c r="CY120" s="902"/>
      <c r="CZ120" s="902"/>
      <c r="DA120" s="902"/>
      <c r="DB120" s="902"/>
      <c r="DC120" s="902"/>
      <c r="DD120" s="902"/>
      <c r="DE120" s="902"/>
      <c r="DF120" s="903"/>
      <c r="DG120" s="890">
        <v>2074324</v>
      </c>
      <c r="DH120" s="871"/>
      <c r="DI120" s="871"/>
      <c r="DJ120" s="871"/>
      <c r="DK120" s="871"/>
      <c r="DL120" s="871">
        <v>1838797</v>
      </c>
      <c r="DM120" s="871"/>
      <c r="DN120" s="871"/>
      <c r="DO120" s="871"/>
      <c r="DP120" s="871"/>
      <c r="DQ120" s="871">
        <v>1729125</v>
      </c>
      <c r="DR120" s="871"/>
      <c r="DS120" s="871"/>
      <c r="DT120" s="871"/>
      <c r="DU120" s="871"/>
      <c r="DV120" s="872">
        <v>14.3</v>
      </c>
      <c r="DW120" s="872"/>
      <c r="DX120" s="872"/>
      <c r="DY120" s="872"/>
      <c r="DZ120" s="873"/>
    </row>
    <row r="121" spans="1:130" s="226" customFormat="1" ht="26.25" customHeight="1" x14ac:dyDescent="0.2">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468</v>
      </c>
      <c r="AB121" s="809"/>
      <c r="AC121" s="809"/>
      <c r="AD121" s="809"/>
      <c r="AE121" s="810"/>
      <c r="AF121" s="811" t="s">
        <v>127</v>
      </c>
      <c r="AG121" s="809"/>
      <c r="AH121" s="809"/>
      <c r="AI121" s="809"/>
      <c r="AJ121" s="810"/>
      <c r="AK121" s="811" t="s">
        <v>465</v>
      </c>
      <c r="AL121" s="809"/>
      <c r="AM121" s="809"/>
      <c r="AN121" s="809"/>
      <c r="AO121" s="810"/>
      <c r="AP121" s="853" t="s">
        <v>437</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2668149</v>
      </c>
      <c r="BR121" s="846"/>
      <c r="BS121" s="846"/>
      <c r="BT121" s="846"/>
      <c r="BU121" s="846"/>
      <c r="BV121" s="846">
        <v>2457508</v>
      </c>
      <c r="BW121" s="846"/>
      <c r="BX121" s="846"/>
      <c r="BY121" s="846"/>
      <c r="BZ121" s="846"/>
      <c r="CA121" s="846">
        <v>2287562</v>
      </c>
      <c r="CB121" s="846"/>
      <c r="CC121" s="846"/>
      <c r="CD121" s="846"/>
      <c r="CE121" s="846"/>
      <c r="CF121" s="904">
        <v>19</v>
      </c>
      <c r="CG121" s="905"/>
      <c r="CH121" s="905"/>
      <c r="CI121" s="905"/>
      <c r="CJ121" s="905"/>
      <c r="CK121" s="898"/>
      <c r="CL121" s="884"/>
      <c r="CM121" s="884"/>
      <c r="CN121" s="884"/>
      <c r="CO121" s="885"/>
      <c r="CP121" s="864" t="s">
        <v>478</v>
      </c>
      <c r="CQ121" s="865"/>
      <c r="CR121" s="865"/>
      <c r="CS121" s="865"/>
      <c r="CT121" s="865"/>
      <c r="CU121" s="865"/>
      <c r="CV121" s="865"/>
      <c r="CW121" s="865"/>
      <c r="CX121" s="865"/>
      <c r="CY121" s="865"/>
      <c r="CZ121" s="865"/>
      <c r="DA121" s="865"/>
      <c r="DB121" s="865"/>
      <c r="DC121" s="865"/>
      <c r="DD121" s="865"/>
      <c r="DE121" s="865"/>
      <c r="DF121" s="866"/>
      <c r="DG121" s="845" t="s">
        <v>127</v>
      </c>
      <c r="DH121" s="846"/>
      <c r="DI121" s="846"/>
      <c r="DJ121" s="846"/>
      <c r="DK121" s="846"/>
      <c r="DL121" s="846" t="s">
        <v>127</v>
      </c>
      <c r="DM121" s="846"/>
      <c r="DN121" s="846"/>
      <c r="DO121" s="846"/>
      <c r="DP121" s="846"/>
      <c r="DQ121" s="846" t="s">
        <v>127</v>
      </c>
      <c r="DR121" s="846"/>
      <c r="DS121" s="846"/>
      <c r="DT121" s="846"/>
      <c r="DU121" s="846"/>
      <c r="DV121" s="823" t="s">
        <v>446</v>
      </c>
      <c r="DW121" s="823"/>
      <c r="DX121" s="823"/>
      <c r="DY121" s="823"/>
      <c r="DZ121" s="824"/>
    </row>
    <row r="122" spans="1:130" s="226" customFormat="1" ht="26.25" customHeight="1" x14ac:dyDescent="0.2">
      <c r="A122" s="849"/>
      <c r="B122" s="850"/>
      <c r="C122" s="844" t="s">
        <v>452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437</v>
      </c>
      <c r="AB122" s="809"/>
      <c r="AC122" s="809"/>
      <c r="AD122" s="809"/>
      <c r="AE122" s="810"/>
      <c r="AF122" s="811" t="s">
        <v>437</v>
      </c>
      <c r="AG122" s="809"/>
      <c r="AH122" s="809"/>
      <c r="AI122" s="809"/>
      <c r="AJ122" s="810"/>
      <c r="AK122" s="811" t="s">
        <v>127</v>
      </c>
      <c r="AL122" s="809"/>
      <c r="AM122" s="809"/>
      <c r="AN122" s="809"/>
      <c r="AO122" s="810"/>
      <c r="AP122" s="853" t="s">
        <v>465</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14322785</v>
      </c>
      <c r="BR122" s="874"/>
      <c r="BS122" s="874"/>
      <c r="BT122" s="874"/>
      <c r="BU122" s="874"/>
      <c r="BV122" s="874">
        <v>14255884</v>
      </c>
      <c r="BW122" s="874"/>
      <c r="BX122" s="874"/>
      <c r="BY122" s="874"/>
      <c r="BZ122" s="874"/>
      <c r="CA122" s="874">
        <v>14282930</v>
      </c>
      <c r="CB122" s="874"/>
      <c r="CC122" s="874"/>
      <c r="CD122" s="874"/>
      <c r="CE122" s="874"/>
      <c r="CF122" s="875">
        <v>118.5</v>
      </c>
      <c r="CG122" s="876"/>
      <c r="CH122" s="876"/>
      <c r="CI122" s="876"/>
      <c r="CJ122" s="876"/>
      <c r="CK122" s="898"/>
      <c r="CL122" s="884"/>
      <c r="CM122" s="884"/>
      <c r="CN122" s="884"/>
      <c r="CO122" s="885"/>
      <c r="CP122" s="864" t="s">
        <v>480</v>
      </c>
      <c r="CQ122" s="865"/>
      <c r="CR122" s="865"/>
      <c r="CS122" s="865"/>
      <c r="CT122" s="865"/>
      <c r="CU122" s="865"/>
      <c r="CV122" s="865"/>
      <c r="CW122" s="865"/>
      <c r="CX122" s="865"/>
      <c r="CY122" s="865"/>
      <c r="CZ122" s="865"/>
      <c r="DA122" s="865"/>
      <c r="DB122" s="865"/>
      <c r="DC122" s="865"/>
      <c r="DD122" s="865"/>
      <c r="DE122" s="865"/>
      <c r="DF122" s="866"/>
      <c r="DG122" s="845" t="s">
        <v>471</v>
      </c>
      <c r="DH122" s="846"/>
      <c r="DI122" s="846"/>
      <c r="DJ122" s="846"/>
      <c r="DK122" s="846"/>
      <c r="DL122" s="846" t="s">
        <v>127</v>
      </c>
      <c r="DM122" s="846"/>
      <c r="DN122" s="846"/>
      <c r="DO122" s="846"/>
      <c r="DP122" s="846"/>
      <c r="DQ122" s="846" t="s">
        <v>437</v>
      </c>
      <c r="DR122" s="846"/>
      <c r="DS122" s="846"/>
      <c r="DT122" s="846"/>
      <c r="DU122" s="846"/>
      <c r="DV122" s="823" t="s">
        <v>437</v>
      </c>
      <c r="DW122" s="823"/>
      <c r="DX122" s="823"/>
      <c r="DY122" s="823"/>
      <c r="DZ122" s="824"/>
    </row>
    <row r="123" spans="1:130" s="226" customFormat="1" ht="26.25" customHeight="1" x14ac:dyDescent="0.2">
      <c r="A123" s="849"/>
      <c r="B123" s="850"/>
      <c r="C123" s="844" t="s">
        <v>458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127</v>
      </c>
      <c r="AB123" s="809"/>
      <c r="AC123" s="809"/>
      <c r="AD123" s="809"/>
      <c r="AE123" s="810"/>
      <c r="AF123" s="811" t="s">
        <v>465</v>
      </c>
      <c r="AG123" s="809"/>
      <c r="AH123" s="809"/>
      <c r="AI123" s="809"/>
      <c r="AJ123" s="810"/>
      <c r="AK123" s="811" t="s">
        <v>393</v>
      </c>
      <c r="AL123" s="809"/>
      <c r="AM123" s="809"/>
      <c r="AN123" s="809"/>
      <c r="AO123" s="810"/>
      <c r="AP123" s="853" t="s">
        <v>127</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481</v>
      </c>
      <c r="BP123" s="907"/>
      <c r="BQ123" s="861">
        <v>20150002</v>
      </c>
      <c r="BR123" s="862"/>
      <c r="BS123" s="862"/>
      <c r="BT123" s="862"/>
      <c r="BU123" s="862"/>
      <c r="BV123" s="862">
        <v>20376515</v>
      </c>
      <c r="BW123" s="862"/>
      <c r="BX123" s="862"/>
      <c r="BY123" s="862"/>
      <c r="BZ123" s="862"/>
      <c r="CA123" s="862">
        <v>22013368</v>
      </c>
      <c r="CB123" s="862"/>
      <c r="CC123" s="862"/>
      <c r="CD123" s="862"/>
      <c r="CE123" s="862"/>
      <c r="CF123" s="777"/>
      <c r="CG123" s="778"/>
      <c r="CH123" s="778"/>
      <c r="CI123" s="778"/>
      <c r="CJ123" s="863"/>
      <c r="CK123" s="898"/>
      <c r="CL123" s="884"/>
      <c r="CM123" s="884"/>
      <c r="CN123" s="884"/>
      <c r="CO123" s="885"/>
      <c r="CP123" s="864" t="s">
        <v>404</v>
      </c>
      <c r="CQ123" s="865"/>
      <c r="CR123" s="865"/>
      <c r="CS123" s="865"/>
      <c r="CT123" s="865"/>
      <c r="CU123" s="865"/>
      <c r="CV123" s="865"/>
      <c r="CW123" s="865"/>
      <c r="CX123" s="865"/>
      <c r="CY123" s="865"/>
      <c r="CZ123" s="865"/>
      <c r="DA123" s="865"/>
      <c r="DB123" s="865"/>
      <c r="DC123" s="865"/>
      <c r="DD123" s="865"/>
      <c r="DE123" s="865"/>
      <c r="DF123" s="866"/>
      <c r="DG123" s="808" t="s">
        <v>446</v>
      </c>
      <c r="DH123" s="809"/>
      <c r="DI123" s="809"/>
      <c r="DJ123" s="809"/>
      <c r="DK123" s="810"/>
      <c r="DL123" s="811" t="s">
        <v>437</v>
      </c>
      <c r="DM123" s="809"/>
      <c r="DN123" s="809"/>
      <c r="DO123" s="809"/>
      <c r="DP123" s="810"/>
      <c r="DQ123" s="811" t="s">
        <v>466</v>
      </c>
      <c r="DR123" s="809"/>
      <c r="DS123" s="809"/>
      <c r="DT123" s="809"/>
      <c r="DU123" s="810"/>
      <c r="DV123" s="853" t="s">
        <v>467</v>
      </c>
      <c r="DW123" s="854"/>
      <c r="DX123" s="854"/>
      <c r="DY123" s="854"/>
      <c r="DZ123" s="855"/>
    </row>
    <row r="124" spans="1:130" s="226" customFormat="1" ht="26.25" customHeight="1" thickBot="1" x14ac:dyDescent="0.25">
      <c r="A124" s="849"/>
      <c r="B124" s="850"/>
      <c r="C124" s="844" t="s">
        <v>462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461</v>
      </c>
      <c r="AB124" s="809"/>
      <c r="AC124" s="809"/>
      <c r="AD124" s="809"/>
      <c r="AE124" s="810"/>
      <c r="AF124" s="811" t="s">
        <v>468</v>
      </c>
      <c r="AG124" s="809"/>
      <c r="AH124" s="809"/>
      <c r="AI124" s="809"/>
      <c r="AJ124" s="810"/>
      <c r="AK124" s="811" t="s">
        <v>465</v>
      </c>
      <c r="AL124" s="809"/>
      <c r="AM124" s="809"/>
      <c r="AN124" s="809"/>
      <c r="AO124" s="810"/>
      <c r="AP124" s="853" t="s">
        <v>471</v>
      </c>
      <c r="AQ124" s="854"/>
      <c r="AR124" s="854"/>
      <c r="AS124" s="854"/>
      <c r="AT124" s="855"/>
      <c r="AU124" s="856" t="s">
        <v>482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40.299999999999997</v>
      </c>
      <c r="BR124" s="860"/>
      <c r="BS124" s="860"/>
      <c r="BT124" s="860"/>
      <c r="BU124" s="860"/>
      <c r="BV124" s="860">
        <v>30.6</v>
      </c>
      <c r="BW124" s="860"/>
      <c r="BX124" s="860"/>
      <c r="BY124" s="860"/>
      <c r="BZ124" s="860"/>
      <c r="CA124" s="860">
        <v>11.7</v>
      </c>
      <c r="CB124" s="860"/>
      <c r="CC124" s="860"/>
      <c r="CD124" s="860"/>
      <c r="CE124" s="860"/>
      <c r="CF124" s="755"/>
      <c r="CG124" s="756"/>
      <c r="CH124" s="756"/>
      <c r="CI124" s="756"/>
      <c r="CJ124" s="891"/>
      <c r="CK124" s="899"/>
      <c r="CL124" s="899"/>
      <c r="CM124" s="899"/>
      <c r="CN124" s="899"/>
      <c r="CO124" s="900"/>
      <c r="CP124" s="864" t="s">
        <v>483</v>
      </c>
      <c r="CQ124" s="865"/>
      <c r="CR124" s="865"/>
      <c r="CS124" s="865"/>
      <c r="CT124" s="865"/>
      <c r="CU124" s="865"/>
      <c r="CV124" s="865"/>
      <c r="CW124" s="865"/>
      <c r="CX124" s="865"/>
      <c r="CY124" s="865"/>
      <c r="CZ124" s="865"/>
      <c r="DA124" s="865"/>
      <c r="DB124" s="865"/>
      <c r="DC124" s="865"/>
      <c r="DD124" s="865"/>
      <c r="DE124" s="865"/>
      <c r="DF124" s="866"/>
      <c r="DG124" s="792" t="s">
        <v>127</v>
      </c>
      <c r="DH124" s="793"/>
      <c r="DI124" s="793"/>
      <c r="DJ124" s="793"/>
      <c r="DK124" s="794"/>
      <c r="DL124" s="795" t="s">
        <v>127</v>
      </c>
      <c r="DM124" s="793"/>
      <c r="DN124" s="793"/>
      <c r="DO124" s="793"/>
      <c r="DP124" s="794"/>
      <c r="DQ124" s="795" t="s">
        <v>466</v>
      </c>
      <c r="DR124" s="793"/>
      <c r="DS124" s="793"/>
      <c r="DT124" s="793"/>
      <c r="DU124" s="794"/>
      <c r="DV124" s="877" t="s">
        <v>127</v>
      </c>
      <c r="DW124" s="878"/>
      <c r="DX124" s="878"/>
      <c r="DY124" s="878"/>
      <c r="DZ124" s="879"/>
    </row>
    <row r="125" spans="1:130" s="226" customFormat="1" ht="26.25" customHeight="1" x14ac:dyDescent="0.2">
      <c r="A125" s="849"/>
      <c r="B125" s="850"/>
      <c r="C125" s="844" t="s">
        <v>464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461</v>
      </c>
      <c r="AB125" s="809"/>
      <c r="AC125" s="809"/>
      <c r="AD125" s="809"/>
      <c r="AE125" s="810"/>
      <c r="AF125" s="811" t="s">
        <v>127</v>
      </c>
      <c r="AG125" s="809"/>
      <c r="AH125" s="809"/>
      <c r="AI125" s="809"/>
      <c r="AJ125" s="810"/>
      <c r="AK125" s="811" t="s">
        <v>127</v>
      </c>
      <c r="AL125" s="809"/>
      <c r="AM125" s="809"/>
      <c r="AN125" s="809"/>
      <c r="AO125" s="810"/>
      <c r="AP125" s="853" t="s">
        <v>127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484</v>
      </c>
      <c r="CL125" s="881"/>
      <c r="CM125" s="881"/>
      <c r="CN125" s="881"/>
      <c r="CO125" s="882"/>
      <c r="CP125" s="889" t="s">
        <v>485</v>
      </c>
      <c r="CQ125" s="837"/>
      <c r="CR125" s="837"/>
      <c r="CS125" s="837"/>
      <c r="CT125" s="837"/>
      <c r="CU125" s="837"/>
      <c r="CV125" s="837"/>
      <c r="CW125" s="837"/>
      <c r="CX125" s="837"/>
      <c r="CY125" s="837"/>
      <c r="CZ125" s="837"/>
      <c r="DA125" s="837"/>
      <c r="DB125" s="837"/>
      <c r="DC125" s="837"/>
      <c r="DD125" s="837"/>
      <c r="DE125" s="837"/>
      <c r="DF125" s="838"/>
      <c r="DG125" s="890" t="s">
        <v>446</v>
      </c>
      <c r="DH125" s="871"/>
      <c r="DI125" s="871"/>
      <c r="DJ125" s="871"/>
      <c r="DK125" s="871"/>
      <c r="DL125" s="871" t="s">
        <v>446</v>
      </c>
      <c r="DM125" s="871"/>
      <c r="DN125" s="871"/>
      <c r="DO125" s="871"/>
      <c r="DP125" s="871"/>
      <c r="DQ125" s="871" t="s">
        <v>127</v>
      </c>
      <c r="DR125" s="871"/>
      <c r="DS125" s="871"/>
      <c r="DT125" s="871"/>
      <c r="DU125" s="871"/>
      <c r="DV125" s="872" t="s">
        <v>437</v>
      </c>
      <c r="DW125" s="872"/>
      <c r="DX125" s="872"/>
      <c r="DY125" s="872"/>
      <c r="DZ125" s="873"/>
    </row>
    <row r="126" spans="1:130" s="226" customFormat="1" ht="26.25" customHeight="1" thickBot="1" x14ac:dyDescent="0.25">
      <c r="A126" s="849"/>
      <c r="B126" s="850"/>
      <c r="C126" s="844" t="s">
        <v>470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127</v>
      </c>
      <c r="AB126" s="809"/>
      <c r="AC126" s="809"/>
      <c r="AD126" s="809"/>
      <c r="AE126" s="810"/>
      <c r="AF126" s="811" t="s">
        <v>465</v>
      </c>
      <c r="AG126" s="809"/>
      <c r="AH126" s="809"/>
      <c r="AI126" s="809"/>
      <c r="AJ126" s="810"/>
      <c r="AK126" s="811" t="s">
        <v>468</v>
      </c>
      <c r="AL126" s="809"/>
      <c r="AM126" s="809"/>
      <c r="AN126" s="809"/>
      <c r="AO126" s="810"/>
      <c r="AP126" s="853" t="s">
        <v>446</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486</v>
      </c>
      <c r="CQ126" s="781"/>
      <c r="CR126" s="781"/>
      <c r="CS126" s="781"/>
      <c r="CT126" s="781"/>
      <c r="CU126" s="781"/>
      <c r="CV126" s="781"/>
      <c r="CW126" s="781"/>
      <c r="CX126" s="781"/>
      <c r="CY126" s="781"/>
      <c r="CZ126" s="781"/>
      <c r="DA126" s="781"/>
      <c r="DB126" s="781"/>
      <c r="DC126" s="781"/>
      <c r="DD126" s="781"/>
      <c r="DE126" s="781"/>
      <c r="DF126" s="782"/>
      <c r="DG126" s="845" t="s">
        <v>465</v>
      </c>
      <c r="DH126" s="846"/>
      <c r="DI126" s="846"/>
      <c r="DJ126" s="846"/>
      <c r="DK126" s="846"/>
      <c r="DL126" s="846" t="s">
        <v>437</v>
      </c>
      <c r="DM126" s="846"/>
      <c r="DN126" s="846"/>
      <c r="DO126" s="846"/>
      <c r="DP126" s="846"/>
      <c r="DQ126" s="846" t="s">
        <v>471</v>
      </c>
      <c r="DR126" s="846"/>
      <c r="DS126" s="846"/>
      <c r="DT126" s="846"/>
      <c r="DU126" s="846"/>
      <c r="DV126" s="823" t="s">
        <v>468</v>
      </c>
      <c r="DW126" s="823"/>
      <c r="DX126" s="823"/>
      <c r="DY126" s="823"/>
      <c r="DZ126" s="824"/>
    </row>
    <row r="127" spans="1:130" s="226" customFormat="1" ht="26.25" customHeight="1" x14ac:dyDescent="0.2">
      <c r="A127" s="851"/>
      <c r="B127" s="852"/>
      <c r="C127" s="867" t="s">
        <v>487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127</v>
      </c>
      <c r="AB127" s="809"/>
      <c r="AC127" s="809"/>
      <c r="AD127" s="809"/>
      <c r="AE127" s="810"/>
      <c r="AF127" s="811" t="s">
        <v>437</v>
      </c>
      <c r="AG127" s="809"/>
      <c r="AH127" s="809"/>
      <c r="AI127" s="809"/>
      <c r="AJ127" s="810"/>
      <c r="AK127" s="811" t="s">
        <v>127</v>
      </c>
      <c r="AL127" s="809"/>
      <c r="AM127" s="809"/>
      <c r="AN127" s="809"/>
      <c r="AO127" s="810"/>
      <c r="AP127" s="853" t="s">
        <v>127</v>
      </c>
      <c r="AQ127" s="854"/>
      <c r="AR127" s="854"/>
      <c r="AS127" s="854"/>
      <c r="AT127" s="855"/>
      <c r="AU127" s="228"/>
      <c r="AV127" s="228"/>
      <c r="AW127" s="228"/>
      <c r="AX127" s="870" t="s">
        <v>488</v>
      </c>
      <c r="AY127" s="841"/>
      <c r="AZ127" s="841"/>
      <c r="BA127" s="841"/>
      <c r="BB127" s="841"/>
      <c r="BC127" s="841"/>
      <c r="BD127" s="841"/>
      <c r="BE127" s="842"/>
      <c r="BF127" s="840" t="s">
        <v>489</v>
      </c>
      <c r="BG127" s="841"/>
      <c r="BH127" s="841"/>
      <c r="BI127" s="841"/>
      <c r="BJ127" s="841"/>
      <c r="BK127" s="841"/>
      <c r="BL127" s="842"/>
      <c r="BM127" s="840" t="s">
        <v>490</v>
      </c>
      <c r="BN127" s="841"/>
      <c r="BO127" s="841"/>
      <c r="BP127" s="841"/>
      <c r="BQ127" s="841"/>
      <c r="BR127" s="841"/>
      <c r="BS127" s="842"/>
      <c r="BT127" s="840" t="s">
        <v>491</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492</v>
      </c>
      <c r="CQ127" s="781"/>
      <c r="CR127" s="781"/>
      <c r="CS127" s="781"/>
      <c r="CT127" s="781"/>
      <c r="CU127" s="781"/>
      <c r="CV127" s="781"/>
      <c r="CW127" s="781"/>
      <c r="CX127" s="781"/>
      <c r="CY127" s="781"/>
      <c r="CZ127" s="781"/>
      <c r="DA127" s="781"/>
      <c r="DB127" s="781"/>
      <c r="DC127" s="781"/>
      <c r="DD127" s="781"/>
      <c r="DE127" s="781"/>
      <c r="DF127" s="782"/>
      <c r="DG127" s="845" t="s">
        <v>127</v>
      </c>
      <c r="DH127" s="846"/>
      <c r="DI127" s="846"/>
      <c r="DJ127" s="846"/>
      <c r="DK127" s="846"/>
      <c r="DL127" s="846" t="s">
        <v>461</v>
      </c>
      <c r="DM127" s="846"/>
      <c r="DN127" s="846"/>
      <c r="DO127" s="846"/>
      <c r="DP127" s="846"/>
      <c r="DQ127" s="846" t="s">
        <v>466</v>
      </c>
      <c r="DR127" s="846"/>
      <c r="DS127" s="846"/>
      <c r="DT127" s="846"/>
      <c r="DU127" s="846"/>
      <c r="DV127" s="823" t="s">
        <v>127</v>
      </c>
      <c r="DW127" s="823"/>
      <c r="DX127" s="823"/>
      <c r="DY127" s="823"/>
      <c r="DZ127" s="824"/>
    </row>
    <row r="128" spans="1:130" s="226" customFormat="1" ht="26.25" customHeight="1" thickBot="1" x14ac:dyDescent="0.25">
      <c r="A128" s="825" t="s">
        <v>493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494</v>
      </c>
      <c r="X128" s="827"/>
      <c r="Y128" s="827"/>
      <c r="Z128" s="828"/>
      <c r="AA128" s="829">
        <v>485478</v>
      </c>
      <c r="AB128" s="830"/>
      <c r="AC128" s="830"/>
      <c r="AD128" s="830"/>
      <c r="AE128" s="831"/>
      <c r="AF128" s="832">
        <v>283176</v>
      </c>
      <c r="AG128" s="830"/>
      <c r="AH128" s="830"/>
      <c r="AI128" s="830"/>
      <c r="AJ128" s="831"/>
      <c r="AK128" s="832">
        <v>275360</v>
      </c>
      <c r="AL128" s="830"/>
      <c r="AM128" s="830"/>
      <c r="AN128" s="830"/>
      <c r="AO128" s="831"/>
      <c r="AP128" s="833"/>
      <c r="AQ128" s="834"/>
      <c r="AR128" s="834"/>
      <c r="AS128" s="834"/>
      <c r="AT128" s="835"/>
      <c r="AU128" s="228"/>
      <c r="AV128" s="228"/>
      <c r="AW128" s="228"/>
      <c r="AX128" s="836" t="s">
        <v>495</v>
      </c>
      <c r="AY128" s="837"/>
      <c r="AZ128" s="837"/>
      <c r="BA128" s="837"/>
      <c r="BB128" s="837"/>
      <c r="BC128" s="837"/>
      <c r="BD128" s="837"/>
      <c r="BE128" s="838"/>
      <c r="BF128" s="815" t="s">
        <v>127</v>
      </c>
      <c r="BG128" s="816"/>
      <c r="BH128" s="816"/>
      <c r="BI128" s="816"/>
      <c r="BJ128" s="816"/>
      <c r="BK128" s="816"/>
      <c r="BL128" s="839"/>
      <c r="BM128" s="815">
        <v>12.92</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496</v>
      </c>
      <c r="CQ128" s="759"/>
      <c r="CR128" s="759"/>
      <c r="CS128" s="759"/>
      <c r="CT128" s="759"/>
      <c r="CU128" s="759"/>
      <c r="CV128" s="759"/>
      <c r="CW128" s="759"/>
      <c r="CX128" s="759"/>
      <c r="CY128" s="759"/>
      <c r="CZ128" s="759"/>
      <c r="DA128" s="759"/>
      <c r="DB128" s="759"/>
      <c r="DC128" s="759"/>
      <c r="DD128" s="759"/>
      <c r="DE128" s="759"/>
      <c r="DF128" s="760"/>
      <c r="DG128" s="819" t="s">
        <v>468</v>
      </c>
      <c r="DH128" s="820"/>
      <c r="DI128" s="820"/>
      <c r="DJ128" s="820"/>
      <c r="DK128" s="820"/>
      <c r="DL128" s="820" t="s">
        <v>127</v>
      </c>
      <c r="DM128" s="820"/>
      <c r="DN128" s="820"/>
      <c r="DO128" s="820"/>
      <c r="DP128" s="820"/>
      <c r="DQ128" s="820" t="s">
        <v>127</v>
      </c>
      <c r="DR128" s="820"/>
      <c r="DS128" s="820"/>
      <c r="DT128" s="820"/>
      <c r="DU128" s="820"/>
      <c r="DV128" s="821" t="s">
        <v>446</v>
      </c>
      <c r="DW128" s="821"/>
      <c r="DX128" s="821"/>
      <c r="DY128" s="821"/>
      <c r="DZ128" s="822"/>
    </row>
    <row r="129" spans="1:131" s="226"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497</v>
      </c>
      <c r="X129" s="806"/>
      <c r="Y129" s="806"/>
      <c r="Z129" s="807"/>
      <c r="AA129" s="808">
        <v>12192993</v>
      </c>
      <c r="AB129" s="809"/>
      <c r="AC129" s="809"/>
      <c r="AD129" s="809"/>
      <c r="AE129" s="810"/>
      <c r="AF129" s="811">
        <v>12490721</v>
      </c>
      <c r="AG129" s="809"/>
      <c r="AH129" s="809"/>
      <c r="AI129" s="809"/>
      <c r="AJ129" s="810"/>
      <c r="AK129" s="811">
        <v>13259651</v>
      </c>
      <c r="AL129" s="809"/>
      <c r="AM129" s="809"/>
      <c r="AN129" s="809"/>
      <c r="AO129" s="810"/>
      <c r="AP129" s="812"/>
      <c r="AQ129" s="813"/>
      <c r="AR129" s="813"/>
      <c r="AS129" s="813"/>
      <c r="AT129" s="814"/>
      <c r="AU129" s="229"/>
      <c r="AV129" s="229"/>
      <c r="AW129" s="229"/>
      <c r="AX129" s="780" t="s">
        <v>498</v>
      </c>
      <c r="AY129" s="781"/>
      <c r="AZ129" s="781"/>
      <c r="BA129" s="781"/>
      <c r="BB129" s="781"/>
      <c r="BC129" s="781"/>
      <c r="BD129" s="781"/>
      <c r="BE129" s="782"/>
      <c r="BF129" s="799" t="s">
        <v>471</v>
      </c>
      <c r="BG129" s="800"/>
      <c r="BH129" s="800"/>
      <c r="BI129" s="800"/>
      <c r="BJ129" s="800"/>
      <c r="BK129" s="800"/>
      <c r="BL129" s="801"/>
      <c r="BM129" s="799">
        <v>17.920000000000002</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3" t="s">
        <v>499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500</v>
      </c>
      <c r="X130" s="806"/>
      <c r="Y130" s="806"/>
      <c r="Z130" s="807"/>
      <c r="AA130" s="808">
        <v>1206169</v>
      </c>
      <c r="AB130" s="809"/>
      <c r="AC130" s="809"/>
      <c r="AD130" s="809"/>
      <c r="AE130" s="810"/>
      <c r="AF130" s="811">
        <v>1202163</v>
      </c>
      <c r="AG130" s="809"/>
      <c r="AH130" s="809"/>
      <c r="AI130" s="809"/>
      <c r="AJ130" s="810"/>
      <c r="AK130" s="811">
        <v>1204742</v>
      </c>
      <c r="AL130" s="809"/>
      <c r="AM130" s="809"/>
      <c r="AN130" s="809"/>
      <c r="AO130" s="810"/>
      <c r="AP130" s="812"/>
      <c r="AQ130" s="813"/>
      <c r="AR130" s="813"/>
      <c r="AS130" s="813"/>
      <c r="AT130" s="814"/>
      <c r="AU130" s="229"/>
      <c r="AV130" s="229"/>
      <c r="AW130" s="229"/>
      <c r="AX130" s="780" t="s">
        <v>501</v>
      </c>
      <c r="AY130" s="781"/>
      <c r="AZ130" s="781"/>
      <c r="BA130" s="781"/>
      <c r="BB130" s="781"/>
      <c r="BC130" s="781"/>
      <c r="BD130" s="781"/>
      <c r="BE130" s="782"/>
      <c r="BF130" s="783">
        <v>6.3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502</v>
      </c>
      <c r="X131" s="790"/>
      <c r="Y131" s="790"/>
      <c r="Z131" s="791"/>
      <c r="AA131" s="792">
        <v>10986824</v>
      </c>
      <c r="AB131" s="793"/>
      <c r="AC131" s="793"/>
      <c r="AD131" s="793"/>
      <c r="AE131" s="794"/>
      <c r="AF131" s="795">
        <v>11288558</v>
      </c>
      <c r="AG131" s="793"/>
      <c r="AH131" s="793"/>
      <c r="AI131" s="793"/>
      <c r="AJ131" s="794"/>
      <c r="AK131" s="795">
        <v>12054909</v>
      </c>
      <c r="AL131" s="793"/>
      <c r="AM131" s="793"/>
      <c r="AN131" s="793"/>
      <c r="AO131" s="794"/>
      <c r="AP131" s="796"/>
      <c r="AQ131" s="797"/>
      <c r="AR131" s="797"/>
      <c r="AS131" s="797"/>
      <c r="AT131" s="798"/>
      <c r="AU131" s="229"/>
      <c r="AV131" s="229"/>
      <c r="AW131" s="229"/>
      <c r="AX131" s="758" t="s">
        <v>503</v>
      </c>
      <c r="AY131" s="759"/>
      <c r="AZ131" s="759"/>
      <c r="BA131" s="759"/>
      <c r="BB131" s="759"/>
      <c r="BC131" s="759"/>
      <c r="BD131" s="759"/>
      <c r="BE131" s="760"/>
      <c r="BF131" s="761">
        <v>11.7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7" t="s">
        <v>504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505</v>
      </c>
      <c r="W132" s="771"/>
      <c r="X132" s="771"/>
      <c r="Y132" s="771"/>
      <c r="Z132" s="772"/>
      <c r="AA132" s="773">
        <v>6.1237442230000001</v>
      </c>
      <c r="AB132" s="774"/>
      <c r="AC132" s="774"/>
      <c r="AD132" s="774"/>
      <c r="AE132" s="775"/>
      <c r="AF132" s="776">
        <v>6.441761649</v>
      </c>
      <c r="AG132" s="774"/>
      <c r="AH132" s="774"/>
      <c r="AI132" s="774"/>
      <c r="AJ132" s="775"/>
      <c r="AK132" s="776">
        <v>6.6331400760000001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506</v>
      </c>
      <c r="W133" s="750"/>
      <c r="X133" s="750"/>
      <c r="Y133" s="750"/>
      <c r="Z133" s="751"/>
      <c r="AA133" s="752">
        <v>5.9</v>
      </c>
      <c r="AB133" s="753"/>
      <c r="AC133" s="753"/>
      <c r="AD133" s="753"/>
      <c r="AE133" s="754"/>
      <c r="AF133" s="752">
        <v>6</v>
      </c>
      <c r="AG133" s="753"/>
      <c r="AH133" s="753"/>
      <c r="AI133" s="753"/>
      <c r="AJ133" s="754"/>
      <c r="AK133" s="752">
        <v>6.3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mBk5gWYJO8+HEdt7VLherkZCZ//qJjmsPzEAIrPN57Y+pyLBHptj80NRyb9CXneOY7fcKiCL51XtI9AYWcUPw==" saltValue="8uehgvZE4iMoCmqWX8eK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J8YJLDlEoAQvK82TBz4Eu6F6lyDMyffgjfFvtI1UwKQYlfU4vpQkOMH8vSvl//0nlx17hmjUwr3Seoy2wDjz7A==" saltValue="oI/xRL0I0N7kfl0SCr/P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WaZ3691d/A3Icf29rO9cwdoYi1VkD2mz9+ms90wxrZ5HGnuzjOZ9jP/7TiZnxs4ZSXAEplaqiCUfr0aljmLSA==" saltValue="7czpZKJf5gbsxqha6Myh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515</v>
      </c>
      <c r="AL9" s="1160"/>
      <c r="AM9" s="1160"/>
      <c r="AN9" s="1161"/>
      <c r="AO9" s="277">
        <v>4528930</v>
      </c>
      <c r="AP9" s="277">
        <v>76256</v>
      </c>
      <c r="AQ9" s="278">
        <v>65025</v>
      </c>
      <c r="AR9" s="279">
        <v>17.3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516</v>
      </c>
      <c r="AL10" s="1160"/>
      <c r="AM10" s="1160"/>
      <c r="AN10" s="1161"/>
      <c r="AO10" s="280">
        <v>18</v>
      </c>
      <c r="AP10" s="280">
        <v>0</v>
      </c>
      <c r="AQ10" s="281">
        <v>6119</v>
      </c>
      <c r="AR10" s="282">
        <v>-100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517</v>
      </c>
      <c r="AL11" s="1160"/>
      <c r="AM11" s="1160"/>
      <c r="AN11" s="1161"/>
      <c r="AO11" s="280">
        <v>44999</v>
      </c>
      <c r="AP11" s="280">
        <v>758</v>
      </c>
      <c r="AQ11" s="281">
        <v>1220</v>
      </c>
      <c r="AR11" s="282">
        <v>-37.9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518</v>
      </c>
      <c r="AL12" s="1160"/>
      <c r="AM12" s="1160"/>
      <c r="AN12" s="1161"/>
      <c r="AO12" s="280" t="s">
        <v>519</v>
      </c>
      <c r="AP12" s="280" t="s">
        <v>519</v>
      </c>
      <c r="AQ12" s="281">
        <v>12</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520</v>
      </c>
      <c r="AL13" s="1160"/>
      <c r="AM13" s="1160"/>
      <c r="AN13" s="1161"/>
      <c r="AO13" s="280">
        <v>174963</v>
      </c>
      <c r="AP13" s="280">
        <v>2946</v>
      </c>
      <c r="AQ13" s="281">
        <v>2792</v>
      </c>
      <c r="AR13" s="282">
        <v>5.5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521</v>
      </c>
      <c r="AL14" s="1160"/>
      <c r="AM14" s="1160"/>
      <c r="AN14" s="1161"/>
      <c r="AO14" s="280">
        <v>26798</v>
      </c>
      <c r="AP14" s="280">
        <v>451</v>
      </c>
      <c r="AQ14" s="281">
        <v>1408</v>
      </c>
      <c r="AR14" s="282">
        <v>-68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522</v>
      </c>
      <c r="AL15" s="1163"/>
      <c r="AM15" s="1163"/>
      <c r="AN15" s="1164"/>
      <c r="AO15" s="280">
        <v>-209901</v>
      </c>
      <c r="AP15" s="280">
        <v>-3534</v>
      </c>
      <c r="AQ15" s="281">
        <v>-3962</v>
      </c>
      <c r="AR15" s="282">
        <v>-10.8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4565807</v>
      </c>
      <c r="AP16" s="280">
        <v>76877</v>
      </c>
      <c r="AQ16" s="281">
        <v>72615</v>
      </c>
      <c r="AR16" s="282">
        <v>5.9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527</v>
      </c>
      <c r="AL21" s="1166"/>
      <c r="AM21" s="1166"/>
      <c r="AN21" s="1167"/>
      <c r="AO21" s="293">
        <v>6.92</v>
      </c>
      <c r="AP21" s="294">
        <v>6.51</v>
      </c>
      <c r="AQ21" s="295">
        <v>0.41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528</v>
      </c>
      <c r="AL22" s="1166"/>
      <c r="AM22" s="1166"/>
      <c r="AN22" s="1167"/>
      <c r="AO22" s="298">
        <v>97.5</v>
      </c>
      <c r="AP22" s="299">
        <v>98.4</v>
      </c>
      <c r="AQ22" s="300">
        <v>-0.9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8" t="s">
        <v>529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532</v>
      </c>
      <c r="AL32" s="1150"/>
      <c r="AM32" s="1150"/>
      <c r="AN32" s="1151"/>
      <c r="AO32" s="308">
        <v>2030257</v>
      </c>
      <c r="AP32" s="308">
        <v>34185</v>
      </c>
      <c r="AQ32" s="309">
        <v>34910</v>
      </c>
      <c r="AR32" s="310">
        <v>-2.1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533</v>
      </c>
      <c r="AL33" s="1150"/>
      <c r="AM33" s="1150"/>
      <c r="AN33" s="1151"/>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534</v>
      </c>
      <c r="AL34" s="1150"/>
      <c r="AM34" s="1150"/>
      <c r="AN34" s="1151"/>
      <c r="AO34" s="308" t="s">
        <v>519</v>
      </c>
      <c r="AP34" s="308" t="s">
        <v>519</v>
      </c>
      <c r="AQ34" s="309">
        <v>4</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535</v>
      </c>
      <c r="AL35" s="1150"/>
      <c r="AM35" s="1150"/>
      <c r="AN35" s="1151"/>
      <c r="AO35" s="308">
        <v>249464</v>
      </c>
      <c r="AP35" s="308">
        <v>4200</v>
      </c>
      <c r="AQ35" s="309">
        <v>8517</v>
      </c>
      <c r="AR35" s="310">
        <v>-50.7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536</v>
      </c>
      <c r="AL36" s="1150"/>
      <c r="AM36" s="1150"/>
      <c r="AN36" s="1151"/>
      <c r="AO36" s="308" t="s">
        <v>519</v>
      </c>
      <c r="AP36" s="308" t="s">
        <v>519</v>
      </c>
      <c r="AQ36" s="309">
        <v>1600</v>
      </c>
      <c r="AR36" s="310" t="s">
        <v>519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537</v>
      </c>
      <c r="AL37" s="1150"/>
      <c r="AM37" s="1150"/>
      <c r="AN37" s="1151"/>
      <c r="AO37" s="308" t="s">
        <v>519</v>
      </c>
      <c r="AP37" s="308" t="s">
        <v>519</v>
      </c>
      <c r="AQ37" s="309">
        <v>1669</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538</v>
      </c>
      <c r="AL38" s="1153"/>
      <c r="AM38" s="1153"/>
      <c r="AN38" s="1154"/>
      <c r="AO38" s="311" t="s">
        <v>519</v>
      </c>
      <c r="AP38" s="311" t="s">
        <v>519</v>
      </c>
      <c r="AQ38" s="312">
        <v>1</v>
      </c>
      <c r="AR38" s="300" t="s">
        <v>519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539</v>
      </c>
      <c r="AL39" s="1153"/>
      <c r="AM39" s="1153"/>
      <c r="AN39" s="1154"/>
      <c r="AO39" s="308">
        <v>-275360</v>
      </c>
      <c r="AP39" s="308">
        <v>-4636</v>
      </c>
      <c r="AQ39" s="309">
        <v>-6461</v>
      </c>
      <c r="AR39" s="310">
        <v>-28.2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540</v>
      </c>
      <c r="AL40" s="1150"/>
      <c r="AM40" s="1150"/>
      <c r="AN40" s="1151"/>
      <c r="AO40" s="308">
        <v>-1204742</v>
      </c>
      <c r="AP40" s="308">
        <v>-20285</v>
      </c>
      <c r="AQ40" s="309">
        <v>-28321</v>
      </c>
      <c r="AR40" s="310">
        <v>-28.4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299</v>
      </c>
      <c r="AL41" s="1156"/>
      <c r="AM41" s="1156"/>
      <c r="AN41" s="1157"/>
      <c r="AO41" s="308">
        <v>799619</v>
      </c>
      <c r="AP41" s="308">
        <v>13464</v>
      </c>
      <c r="AQ41" s="309">
        <v>11918</v>
      </c>
      <c r="AR41" s="310">
        <v>13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510</v>
      </c>
      <c r="AN49" s="1144" t="s">
        <v>544</v>
      </c>
      <c r="AO49" s="1145"/>
      <c r="AP49" s="1145"/>
      <c r="AQ49" s="1145"/>
      <c r="AR49" s="114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1542744</v>
      </c>
      <c r="AN51" s="330">
        <v>25748</v>
      </c>
      <c r="AO51" s="331">
        <v>-3.6</v>
      </c>
      <c r="AP51" s="332">
        <v>47820</v>
      </c>
      <c r="AQ51" s="333">
        <v>7.5</v>
      </c>
      <c r="AR51" s="334">
        <v>-11.1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887770</v>
      </c>
      <c r="AN52" s="338">
        <v>14817</v>
      </c>
      <c r="AO52" s="339">
        <v>-10.5</v>
      </c>
      <c r="AP52" s="340">
        <v>25855</v>
      </c>
      <c r="AQ52" s="341">
        <v>-0.1</v>
      </c>
      <c r="AR52" s="342">
        <v>-10.4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1088387</v>
      </c>
      <c r="AN53" s="330">
        <v>18270</v>
      </c>
      <c r="AO53" s="331">
        <v>-29</v>
      </c>
      <c r="AP53" s="332">
        <v>41934</v>
      </c>
      <c r="AQ53" s="333">
        <v>-12.3</v>
      </c>
      <c r="AR53" s="334">
        <v>-16.7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496097</v>
      </c>
      <c r="AN54" s="338">
        <v>8328</v>
      </c>
      <c r="AO54" s="339">
        <v>-43.8</v>
      </c>
      <c r="AP54" s="340">
        <v>23352</v>
      </c>
      <c r="AQ54" s="341">
        <v>-9.6999999999999993</v>
      </c>
      <c r="AR54" s="342">
        <v>-34.1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279676</v>
      </c>
      <c r="AN55" s="330">
        <v>4698</v>
      </c>
      <c r="AO55" s="331">
        <v>-74.3</v>
      </c>
      <c r="AP55" s="332">
        <v>45588</v>
      </c>
      <c r="AQ55" s="333">
        <v>8.6999999999999993</v>
      </c>
      <c r="AR55" s="334">
        <v>-83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120102</v>
      </c>
      <c r="AN56" s="338">
        <v>2018</v>
      </c>
      <c r="AO56" s="339">
        <v>-75.8</v>
      </c>
      <c r="AP56" s="340">
        <v>24150</v>
      </c>
      <c r="AQ56" s="341">
        <v>3.4</v>
      </c>
      <c r="AR56" s="342">
        <v>-79.2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969707</v>
      </c>
      <c r="AN57" s="330">
        <v>16271</v>
      </c>
      <c r="AO57" s="331">
        <v>246.3</v>
      </c>
      <c r="AP57" s="332">
        <v>45483</v>
      </c>
      <c r="AQ57" s="333">
        <v>-0.2</v>
      </c>
      <c r="AR57" s="334">
        <v>246.5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468992</v>
      </c>
      <c r="AN58" s="338">
        <v>7869</v>
      </c>
      <c r="AO58" s="339">
        <v>289.89999999999998</v>
      </c>
      <c r="AP58" s="340">
        <v>24241</v>
      </c>
      <c r="AQ58" s="341">
        <v>0.4</v>
      </c>
      <c r="AR58" s="342">
        <v>289.5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1265879</v>
      </c>
      <c r="AN59" s="330">
        <v>21314</v>
      </c>
      <c r="AO59" s="331">
        <v>31</v>
      </c>
      <c r="AP59" s="332">
        <v>45945</v>
      </c>
      <c r="AQ59" s="333">
        <v>1</v>
      </c>
      <c r="AR59" s="334">
        <v>30</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650375</v>
      </c>
      <c r="AN60" s="338">
        <v>10951</v>
      </c>
      <c r="AO60" s="339">
        <v>39.200000000000003</v>
      </c>
      <c r="AP60" s="340">
        <v>25180</v>
      </c>
      <c r="AQ60" s="341">
        <v>3.9</v>
      </c>
      <c r="AR60" s="342">
        <v>35.299999999999997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1029279</v>
      </c>
      <c r="AN61" s="345">
        <v>17260</v>
      </c>
      <c r="AO61" s="346">
        <v>34.1</v>
      </c>
      <c r="AP61" s="347">
        <v>45354</v>
      </c>
      <c r="AQ61" s="348">
        <v>0.9</v>
      </c>
      <c r="AR61" s="334">
        <v>33.200000000000003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524667</v>
      </c>
      <c r="AN62" s="338">
        <v>8797</v>
      </c>
      <c r="AO62" s="339">
        <v>39.799999999999997</v>
      </c>
      <c r="AP62" s="340">
        <v>24556</v>
      </c>
      <c r="AQ62" s="341">
        <v>-0.4</v>
      </c>
      <c r="AR62" s="342">
        <v>40.200000000000003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7sfkWiszAVDuw75uzYL7aovOQ9blh78fEpE7UJ7M/csNiU2ie7NUuWqyBfQEiKTRNb5eqP8CsFeY8GBzidWvhA==" saltValue="fN62B2tmgRTYUO9AEAOT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0" spans="125:125" ht="13.5" hidden="1" customHeight="1" x14ac:dyDescent="0.2"/>
    <row r="121" spans="125:125" ht="13.5" hidden="1" customHeight="1" x14ac:dyDescent="0.2">
      <c r="DU121" s="255"/>
    </row>
  </sheetData>
  <sheetProtection algorithmName="SHA-512" hashValue="nmPfOfy9GGHGJ08XArIYjg9ZQh9akCZWlrHpaq0xkrn1h4Taq2BCQwahxEovJZWdf2c5FNs/eueZvFWcL1h/jg==" saltValue="MKtqK11LFoIo9srEEncGJ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aWEmuE2UQgJNtWBmrH2LekRVNQgGdHrGVLYzJnFFBepaanfugZ+ZhQy7wfntM2yRjpLcMsWUKIz8M+UeCyOJ1g==" saltValue="0Mxj+YVM2P+XN0hlaXqe5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68" t="s">
        <v>3</v>
      </c>
      <c r="D47" s="1168"/>
      <c r="E47" s="1169"/>
      <c r="F47" s="11">
        <v>4.26</v>
      </c>
      <c r="G47" s="12">
        <v>9.91</v>
      </c>
      <c r="H47" s="12">
        <v>12.89</v>
      </c>
      <c r="I47" s="12">
        <v>15.41</v>
      </c>
      <c r="J47" s="13">
        <v>17.88</v>
      </c>
    </row>
    <row r="48" spans="2:10" ht="57.75" customHeight="1" x14ac:dyDescent="0.2">
      <c r="B48" s="14"/>
      <c r="C48" s="1170" t="s">
        <v>4</v>
      </c>
      <c r="D48" s="1170"/>
      <c r="E48" s="1171"/>
      <c r="F48" s="15">
        <v>6.78</v>
      </c>
      <c r="G48" s="16">
        <v>8.99</v>
      </c>
      <c r="H48" s="16">
        <v>10.54</v>
      </c>
      <c r="I48" s="16">
        <v>13.08</v>
      </c>
      <c r="J48" s="17">
        <v>17.53</v>
      </c>
    </row>
    <row r="49" spans="2:10" ht="57.75" customHeight="1" thickBot="1" x14ac:dyDescent="0.25">
      <c r="B49" s="18"/>
      <c r="C49" s="1172" t="s">
        <v>5</v>
      </c>
      <c r="D49" s="1172"/>
      <c r="E49" s="1173"/>
      <c r="F49" s="19">
        <v>0.69</v>
      </c>
      <c r="G49" s="20">
        <v>8.0399999999999991</v>
      </c>
      <c r="H49" s="20">
        <v>4.67</v>
      </c>
      <c r="I49" s="20">
        <v>5.61</v>
      </c>
      <c r="J49" s="21">
        <v>8.57</v>
      </c>
    </row>
    <row r="50" spans="2:10" ht="13.2" x14ac:dyDescent="0.2"/>
  </sheetData>
  <sheetProtection algorithmName="SHA-512" hashValue="++oqKSzLasu6ioJu0tNrNxJj8Sy0ERzldX4QsbF8IOlFP2GcP2E5j9BzB018NFuTA0yslIqgcNMBw9TJq9XARA==" saltValue="L23tlmAhbmFpWwoh0PKB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2023-03-22T23:48:36Z</cp:lastPrinted>
  <dcterms:created xsi:type="dcterms:W3CDTF">2023-02-20T04:53:26Z</dcterms:created>
  <dcterms:modified xsi:type="dcterms:W3CDTF">2023-03-27T06:40:46Z</dcterms:modified>
  <cp:category/>
</cp:coreProperties>
</file>