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0" yWindow="32760" windowWidth="6945" windowHeight="9525" activeTab="0"/>
  </bookViews>
  <sheets>
    <sheet name="設計書" sheetId="1" r:id="rId1"/>
    <sheet name="【直接調査費内訳】" sheetId="2" r:id="rId2"/>
    <sheet name="【想定内訳】" sheetId="3" r:id="rId3"/>
  </sheets>
  <definedNames>
    <definedName name="_xlnm.Print_Area" localSheetId="2">'【想定内訳】'!$B$1:$F$48</definedName>
    <definedName name="_xlnm.Print_Area" localSheetId="1">'【直接調査費内訳】'!$A$1:$G$16</definedName>
    <definedName name="_xlnm.Print_Area" localSheetId="0">'設計書'!$A$1:$M$33</definedName>
  </definedNames>
  <calcPr fullCalcOnLoad="1"/>
</workbook>
</file>

<file path=xl/sharedStrings.xml><?xml version="1.0" encoding="utf-8"?>
<sst xmlns="http://schemas.openxmlformats.org/spreadsheetml/2006/main" count="170" uniqueCount="96">
  <si>
    <t>単位</t>
  </si>
  <si>
    <t>数量</t>
  </si>
  <si>
    <t>単価</t>
  </si>
  <si>
    <t>名称</t>
  </si>
  <si>
    <t>規格</t>
  </si>
  <si>
    <t>金額</t>
  </si>
  <si>
    <t>摘要</t>
  </si>
  <si>
    <t>発掘作業員</t>
  </si>
  <si>
    <t>調査補助員</t>
  </si>
  <si>
    <t>人</t>
  </si>
  <si>
    <t>台</t>
  </si>
  <si>
    <t>設　　　　計　　　　書</t>
  </si>
  <si>
    <t>区分</t>
  </si>
  <si>
    <t>規格・形状寸法</t>
  </si>
  <si>
    <t>単　価</t>
  </si>
  <si>
    <t>予定員数</t>
  </si>
  <si>
    <t>金　額</t>
  </si>
  <si>
    <t>発掘調査補助員</t>
  </si>
  <si>
    <t>合　　計</t>
  </si>
  <si>
    <t>係　長</t>
  </si>
  <si>
    <t>検　算</t>
  </si>
  <si>
    <t>担当者</t>
  </si>
  <si>
    <t>基</t>
  </si>
  <si>
    <t>単位：円</t>
  </si>
  <si>
    <t>労務費</t>
  </si>
  <si>
    <t>備　考</t>
  </si>
  <si>
    <t>名　称</t>
  </si>
  <si>
    <t>バックホウ</t>
  </si>
  <si>
    <t>タンパ（ランマ）</t>
  </si>
  <si>
    <t>課長</t>
  </si>
  <si>
    <t>おもに記録作成等に従事する者</t>
  </si>
  <si>
    <t>おもに掘削作業、諸作業等に従事する者</t>
  </si>
  <si>
    <t>機械賃料等</t>
  </si>
  <si>
    <t>おもに記録作成等に従事する者</t>
  </si>
  <si>
    <t>直接調査費</t>
  </si>
  <si>
    <t>直接調査費（ａ）</t>
  </si>
  <si>
    <t>純調査費（ｃ=ａ+ｂ）</t>
  </si>
  <si>
    <t>現場管理費（ｄ=ｃ×率）</t>
  </si>
  <si>
    <t>調査原価（ｅ=ｃ+ｄ）</t>
  </si>
  <si>
    <t>一般管理費等（ｆ=ｅ×率）</t>
  </si>
  <si>
    <t>調査業務費（ｇ=ｅ+ｆ）</t>
  </si>
  <si>
    <t>発掘調査価格（ｉ=ｇ）</t>
  </si>
  <si>
    <t>おもに掘削作業、諸作業等に
従事する者</t>
  </si>
  <si>
    <t>共通調査費（ｂ=ａ×率）</t>
  </si>
  <si>
    <t>※</t>
  </si>
  <si>
    <t>タンパ
（ランマ）</t>
  </si>
  <si>
    <t>Ａ</t>
  </si>
  <si>
    <t>人/日</t>
  </si>
  <si>
    <t>立米</t>
  </si>
  <si>
    <t>台/日</t>
  </si>
  <si>
    <t>調査補助員（記録作成作業）</t>
  </si>
  <si>
    <t>タンパ（填圧埋め戻し）</t>
  </si>
  <si>
    <t>バックホウ平積　0.20㎥相当（表土掘削及び残土敷き戻し）</t>
  </si>
  <si>
    <t>バックホウ平積　0.35㎥相当（表土掘削及び残土敷き戻し）</t>
  </si>
  <si>
    <t>発掘作業員（掘削作業）</t>
  </si>
  <si>
    <t>包含層掘削Ⅰ
補正：包含層確認</t>
  </si>
  <si>
    <t>発掘調査想定内訳</t>
  </si>
  <si>
    <t>件</t>
  </si>
  <si>
    <t>Ｃ</t>
  </si>
  <si>
    <t>想定員数</t>
  </si>
  <si>
    <t>想定件数</t>
  </si>
  <si>
    <t>Ｂ</t>
  </si>
  <si>
    <t>Ｄ</t>
  </si>
  <si>
    <t>Ｅ</t>
  </si>
  <si>
    <t>　バックホウ平積0.20㎥相当を用いて表土を除去したのち、人力で包含層を掘削し、各種記録を作成したうえで填圧埋め戻しを実施する。想定面積20平方メートル程度、包含層の層厚9.9センチメートル程度で、稼働期間は1日とする。</t>
  </si>
  <si>
    <t>　バックホウ平積0.35㎥相当を用いて表土を除去したのち、人力で包含層を掘削し、各種記録を作成したうえで填圧埋め戻しを実施する。想定面積30平方メートル程度、包含層の層厚6.6センチメートル程度で、稼働期間は1日とする。</t>
  </si>
  <si>
    <t>　人力で包含層を掘削し、各種記録を作成したうえで埋め戻しを実施する。想定面積10平方メートル程度、包含層の層厚19.8センチメートル程度で、稼働期間は1日とする。</t>
  </si>
  <si>
    <t>※1日あたり作業量及び補正係数は「神奈川県内における開発事業等に伴う埋蔵文化財発掘調査の積算基準」平成23年３月23日付け文遺第756号神奈川県教育委員会教育局生涯学習部文化遺産課長通知による。</t>
  </si>
  <si>
    <t>想定員数総計</t>
  </si>
  <si>
    <t>発掘作業員</t>
  </si>
  <si>
    <t>タンパ</t>
  </si>
  <si>
    <t>バックホウ平積　0.20㎥相当</t>
  </si>
  <si>
    <t>バックホウ平積　0.35㎥相当</t>
  </si>
  <si>
    <t>　バックホウ平積0.10㎥相当を用いて表土を除去したのち、人力で包含層を掘削し、各種記録を作成したうえで填圧埋め戻しを実施する。想定面積10平方メートル程度、包含層の層厚19.8センチメートル程度で、稼働期間は1日とする。</t>
  </si>
  <si>
    <t>バックホウ平積　0.10㎥相当（表土掘削及び残土敷き戻し）</t>
  </si>
  <si>
    <t>　バックホウ平積0.10㎥相当を用いて表土を除去したのち、人力で包含層を掘削し、各種記録を作成したうえで填圧埋め戻しを実施する。想定面積10平方メートル程度、包含層の層厚9.9センチメートル程度で、稼働期間は1日とする。</t>
  </si>
  <si>
    <t>バックホウ平積　0.10㎥相当</t>
  </si>
  <si>
    <t>特殊作業員</t>
  </si>
  <si>
    <t>クローラ型
標準バケット容積　平積0.10㎥相当
オペレータ（特殊作業員）含む</t>
  </si>
  <si>
    <t>クローラ型
標準バケット容積　平積　0.10㎥相当
オペレータ（特殊作業員）含む</t>
  </si>
  <si>
    <t>消費税額</t>
  </si>
  <si>
    <t>単位：円</t>
  </si>
  <si>
    <t>バックホウ</t>
  </si>
  <si>
    <t>令和６年度　埋蔵文化財発掘調査業務委託</t>
  </si>
  <si>
    <t>令和６年度　埋蔵文化財発掘調査業務委託　直接調査費内訳書</t>
  </si>
  <si>
    <t>普通作業員</t>
  </si>
  <si>
    <t>特殊運転手</t>
  </si>
  <si>
    <t>クローラ型
標準バケット容積　平積　0.20㎥相当
オペレータ（特殊運転手）含む</t>
  </si>
  <si>
    <t>クローラ型
標準バケット容積　平積　0.35㎥相当
オペレータ（特殊運転手）含む</t>
  </si>
  <si>
    <t>クローラ型
標準バケット容積　平積0.20㎥相当
オペレータ（特殊運転手）含む</t>
  </si>
  <si>
    <t>クローラ型
標準バケット容積　平積0.35㎥相当
オペレータ（特殊運転手）含む</t>
  </si>
  <si>
    <t>質量60～80㎏
普通作業員含む</t>
  </si>
  <si>
    <t>質量60～80㎏
普通作業員を含む</t>
  </si>
  <si>
    <t>バックホーオペレーター</t>
  </si>
  <si>
    <t>バックホーオペレーター
タンパによる填圧作業等に専ら従事する者</t>
  </si>
  <si>
    <t>バックホーオペレーター
タンパによる填圧作業等に専ら従事する者</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</si>
</sst>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quot;¥&quot;#,##0.0;&quot;¥&quot;\-#,##0.0"/>
    <numFmt numFmtId="179" formatCode="&quot;¥&quot;#,##0_);[Red]\(&quot;¥&quot;#,##0\)"/>
    <numFmt numFmtId="180" formatCode="#,##0.000_ "/>
    <numFmt numFmtId="181" formatCode="&quot;Yes&quot;;&quot;Yes&quot;;&quot;No&quot;"/>
    <numFmt numFmtId="182" formatCode="&quot;True&quot;;&quot;True&quot;;&quot;False&quot;"/>
    <numFmt numFmtId="183" formatCode="&quot;On&quot;;&quot;On&quot;;&quot;Off&quot;"/>
    <numFmt numFmtId="184" formatCode="&quot;¥&quot;#,##0.0;[Red]&quot;¥&quot;\-#,##0.0"/>
    <numFmt numFmtId="185" formatCode="0.000%"/>
    <numFmt numFmtId="186" formatCode="0.0%"/>
    <numFmt numFmtId="187" formatCode="#,##0.0000_);[Red]\(#,##0.0000\)"/>
    <numFmt numFmtId="188" formatCode="0_ "/>
    <numFmt numFmtId="189" formatCode="#,##0.0000_ "/>
    <numFmt numFmtId="190" formatCode="#,##0.00_ "/>
    <numFmt numFmtId="191" formatCode="#,##0;&quot;△ &quot;#,##0"/>
    <numFmt numFmtId="192" formatCode="#,##0.0000000000_ "/>
    <numFmt numFmtId="193" formatCode="#,##0.00000000_ "/>
    <numFmt numFmtId="194" formatCode="#,##0.00000_ "/>
    <numFmt numFmtId="195" formatCode="#,##0.000000_ "/>
    <numFmt numFmtId="196" formatCode="#,##0.000000000_ "/>
    <numFmt numFmtId="197" formatCode="#,##0.0000000_ "/>
    <numFmt numFmtId="198" formatCode="[$€-2]\ #,##0.00_);[Red]\([$€-2]\ #,##0.00\)"/>
  </numFmts>
  <fonts count="53">
    <font>
      <sz val="11"/>
      <name val="ＭＳ Ｐゴシック"/>
      <family val="3"/>
    </font>
    <font>
      <sz val="6"/>
      <name val="ＭＳ Ｐゴシック"/>
      <family val="3"/>
    </font>
    <font>
      <u val="single"/>
      <sz val="9.9"/>
      <color indexed="12"/>
      <name val="ＭＳ Ｐゴシック"/>
      <family val="3"/>
    </font>
    <font>
      <u val="single"/>
      <sz val="9.9"/>
      <color indexed="36"/>
      <name val="ＭＳ Ｐゴシック"/>
      <family val="3"/>
    </font>
    <font>
      <sz val="11"/>
      <name val="HGSｺﾞｼｯｸM"/>
      <family val="3"/>
    </font>
    <font>
      <sz val="14"/>
      <name val="HGSｺﾞｼｯｸM"/>
      <family val="3"/>
    </font>
    <font>
      <sz val="10"/>
      <name val="HGSｺﾞｼｯｸM"/>
      <family val="3"/>
    </font>
    <font>
      <sz val="8"/>
      <name val="HGSｺﾞｼｯｸM"/>
      <family val="3"/>
    </font>
    <font>
      <sz val="10"/>
      <name val="ＭＳ 明朝"/>
      <family val="1"/>
    </font>
    <font>
      <sz val="14"/>
      <name val="ＭＳ 明朝"/>
      <family val="1"/>
    </font>
    <font>
      <sz val="8"/>
      <name val="ＭＳ 明朝"/>
      <family val="1"/>
    </font>
    <font>
      <sz val="9"/>
      <name val="ＭＳ 明朝"/>
      <family val="1"/>
    </font>
    <font>
      <sz val="9"/>
      <name val="HGSｺﾞｼｯｸM"/>
      <family val="3"/>
    </font>
    <font>
      <sz val="11"/>
      <color indexed="9"/>
      <name val="HGSｺﾞｼｯｸM"/>
      <family val="3"/>
    </font>
    <font>
      <sz val="7"/>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206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style="thin"/>
      <top style="hair"/>
      <bottom style="hair"/>
    </border>
    <border>
      <left>
        <color indexed="63"/>
      </left>
      <right style="thin"/>
      <top style="hair"/>
      <bottom style="hair"/>
    </border>
    <border>
      <left style="thin"/>
      <right>
        <color indexed="63"/>
      </right>
      <top style="thin"/>
      <bottom style="thin"/>
    </border>
    <border>
      <left style="hair"/>
      <right style="thin"/>
      <top style="thin"/>
      <bottom style="thin"/>
    </border>
    <border>
      <left style="thin"/>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thin"/>
      <right style="hair"/>
      <top style="hair"/>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style="hair"/>
      <bottom>
        <color indexed="63"/>
      </bottom>
    </border>
    <border>
      <left style="hair"/>
      <right style="medium"/>
      <top style="hair"/>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hair"/>
    </border>
    <border>
      <left style="hair"/>
      <right style="thin"/>
      <top>
        <color indexed="63"/>
      </top>
      <bottom style="hair"/>
    </border>
    <border>
      <left style="hair"/>
      <right>
        <color indexed="63"/>
      </right>
      <top>
        <color indexed="63"/>
      </top>
      <bottom style="double"/>
    </border>
    <border>
      <left>
        <color indexed="63"/>
      </left>
      <right style="thin"/>
      <top>
        <color indexed="63"/>
      </top>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thin"/>
    </border>
    <border>
      <left>
        <color indexed="63"/>
      </left>
      <right style="hair"/>
      <top style="thin"/>
      <bottom style="thin"/>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style="double"/>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style="double"/>
      <bottom style="thin"/>
    </border>
    <border>
      <left>
        <color indexed="63"/>
      </left>
      <right style="thin"/>
      <top style="double"/>
      <bottom style="thin"/>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thin"/>
      <bottom style="hair"/>
    </border>
    <border>
      <left>
        <color indexed="63"/>
      </left>
      <right style="hair"/>
      <top style="hair"/>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83">
    <xf numFmtId="0" fontId="0" fillId="0" borderId="0" xfId="0" applyAlignment="1">
      <alignment/>
    </xf>
    <xf numFmtId="0" fontId="4" fillId="0" borderId="0" xfId="0" applyFont="1" applyAlignment="1">
      <alignment/>
    </xf>
    <xf numFmtId="0" fontId="6" fillId="0" borderId="0" xfId="0" applyFont="1" applyAlignment="1">
      <alignment horizontal="center" vertical="center"/>
    </xf>
    <xf numFmtId="0" fontId="6" fillId="0" borderId="10" xfId="0" applyFont="1" applyBorder="1" applyAlignment="1">
      <alignment horizontal="center" vertical="center"/>
    </xf>
    <xf numFmtId="0" fontId="5" fillId="0" borderId="11" xfId="0" applyFont="1" applyBorder="1" applyAlignment="1">
      <alignment horizontal="left" vertical="center"/>
    </xf>
    <xf numFmtId="0" fontId="6" fillId="0" borderId="0" xfId="0" applyFont="1" applyAlignment="1">
      <alignment horizontal="center"/>
    </xf>
    <xf numFmtId="0" fontId="8" fillId="0" borderId="0" xfId="0" applyFont="1" applyAlignment="1">
      <alignment/>
    </xf>
    <xf numFmtId="0" fontId="9" fillId="0" borderId="11"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right" vertical="center"/>
    </xf>
    <xf numFmtId="0" fontId="8" fillId="0" borderId="0" xfId="0" applyFont="1" applyAlignment="1">
      <alignment horizontal="center" vertical="center"/>
    </xf>
    <xf numFmtId="0" fontId="4" fillId="0" borderId="0" xfId="0" applyNumberFormat="1" applyFont="1" applyAlignment="1">
      <alignment/>
    </xf>
    <xf numFmtId="0" fontId="4"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xf>
    <xf numFmtId="0" fontId="6" fillId="0" borderId="12" xfId="0" applyFont="1" applyBorder="1" applyAlignment="1">
      <alignment horizontal="center" vertical="center"/>
    </xf>
    <xf numFmtId="0" fontId="12" fillId="0" borderId="10" xfId="58" applyNumberFormat="1" applyFont="1" applyBorder="1" applyAlignment="1">
      <alignment horizontal="center" vertical="center" wrapText="1"/>
    </xf>
    <xf numFmtId="0" fontId="6" fillId="0" borderId="0" xfId="0" applyFont="1" applyAlignment="1">
      <alignment/>
    </xf>
    <xf numFmtId="0" fontId="12" fillId="0" borderId="13" xfId="0" applyFont="1" applyBorder="1" applyAlignment="1">
      <alignment horizontal="center" vertical="center" textRotation="255"/>
    </xf>
    <xf numFmtId="49" fontId="12" fillId="0" borderId="14" xfId="0" applyNumberFormat="1" applyFont="1" applyBorder="1" applyAlignment="1">
      <alignment vertical="center"/>
    </xf>
    <xf numFmtId="0" fontId="12" fillId="0" borderId="15" xfId="0" applyFont="1" applyBorder="1" applyAlignment="1">
      <alignment vertical="center"/>
    </xf>
    <xf numFmtId="0" fontId="12" fillId="0" borderId="15" xfId="0" applyNumberFormat="1" applyFont="1" applyBorder="1" applyAlignment="1">
      <alignment horizontal="center" vertical="center"/>
    </xf>
    <xf numFmtId="6" fontId="12" fillId="0" borderId="15" xfId="0" applyNumberFormat="1" applyFont="1" applyBorder="1" applyAlignment="1">
      <alignment vertical="center"/>
    </xf>
    <xf numFmtId="0" fontId="12" fillId="0" borderId="16" xfId="0" applyFont="1" applyBorder="1" applyAlignment="1">
      <alignment vertical="center"/>
    </xf>
    <xf numFmtId="5" fontId="13" fillId="0" borderId="0" xfId="0" applyNumberFormat="1" applyFont="1" applyAlignment="1">
      <alignment/>
    </xf>
    <xf numFmtId="179" fontId="12" fillId="0" borderId="17" xfId="0" applyNumberFormat="1" applyFont="1" applyBorder="1" applyAlignment="1">
      <alignment horizontal="center" vertical="center"/>
    </xf>
    <xf numFmtId="179" fontId="12" fillId="0" borderId="18" xfId="0" applyNumberFormat="1" applyFont="1" applyBorder="1" applyAlignment="1">
      <alignment horizontal="center" vertical="center"/>
    </xf>
    <xf numFmtId="0" fontId="4" fillId="0" borderId="19" xfId="0" applyFont="1" applyBorder="1" applyAlignment="1">
      <alignment/>
    </xf>
    <xf numFmtId="0" fontId="4" fillId="0" borderId="20" xfId="0" applyFont="1" applyBorder="1" applyAlignment="1">
      <alignment/>
    </xf>
    <xf numFmtId="3" fontId="8" fillId="0" borderId="19" xfId="0" applyNumberFormat="1" applyFont="1" applyBorder="1" applyAlignment="1">
      <alignment vertical="center"/>
    </xf>
    <xf numFmtId="0" fontId="10" fillId="0" borderId="0" xfId="0" applyFont="1" applyAlignment="1">
      <alignment/>
    </xf>
    <xf numFmtId="0" fontId="8" fillId="0" borderId="0" xfId="0" applyFont="1" applyAlignment="1">
      <alignment/>
    </xf>
    <xf numFmtId="0" fontId="10" fillId="0" borderId="21" xfId="0" applyFont="1" applyBorder="1" applyAlignment="1">
      <alignment horizontal="left" vertical="center" wrapText="1"/>
    </xf>
    <xf numFmtId="0" fontId="10" fillId="0" borderId="22" xfId="0" applyFont="1" applyBorder="1" applyAlignment="1">
      <alignment horizontal="left" vertical="center"/>
    </xf>
    <xf numFmtId="0" fontId="10" fillId="0" borderId="21" xfId="0" applyFont="1" applyBorder="1" applyAlignment="1">
      <alignment horizontal="left" vertical="center"/>
    </xf>
    <xf numFmtId="0" fontId="12" fillId="0" borderId="23"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xf>
    <xf numFmtId="176" fontId="11" fillId="0" borderId="26" xfId="0" applyNumberFormat="1" applyFont="1" applyBorder="1" applyAlignment="1">
      <alignment vertical="center"/>
    </xf>
    <xf numFmtId="0" fontId="11" fillId="0" borderId="26" xfId="0" applyFont="1" applyBorder="1" applyAlignment="1">
      <alignment horizontal="center" vertical="center"/>
    </xf>
    <xf numFmtId="3" fontId="11" fillId="0" borderId="26" xfId="0" applyNumberFormat="1" applyFont="1" applyBorder="1" applyAlignment="1">
      <alignment vertical="center"/>
    </xf>
    <xf numFmtId="0" fontId="12" fillId="0" borderId="25" xfId="0" applyFont="1" applyBorder="1" applyAlignment="1">
      <alignment horizontal="center" vertical="center" wrapText="1"/>
    </xf>
    <xf numFmtId="0" fontId="11" fillId="0" borderId="27" xfId="0" applyFont="1" applyBorder="1" applyAlignment="1">
      <alignment horizontal="center" vertical="center"/>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16" xfId="0" applyFont="1" applyBorder="1" applyAlignment="1">
      <alignment horizontal="left" vertical="center"/>
    </xf>
    <xf numFmtId="191" fontId="12" fillId="0" borderId="15" xfId="0" applyNumberFormat="1" applyFont="1" applyBorder="1" applyAlignment="1">
      <alignment horizontal="center" vertical="center"/>
    </xf>
    <xf numFmtId="0" fontId="7" fillId="0" borderId="0" xfId="0" applyFont="1" applyAlignment="1">
      <alignment horizontal="right"/>
    </xf>
    <xf numFmtId="0" fontId="11" fillId="0" borderId="26" xfId="0" applyNumberFormat="1" applyFont="1" applyBorder="1" applyAlignment="1">
      <alignment vertical="center"/>
    </xf>
    <xf numFmtId="0" fontId="11" fillId="0" borderId="21" xfId="0" applyNumberFormat="1" applyFont="1" applyBorder="1" applyAlignment="1">
      <alignment vertical="center"/>
    </xf>
    <xf numFmtId="0" fontId="11" fillId="0" borderId="19" xfId="0" applyNumberFormat="1" applyFont="1" applyBorder="1" applyAlignment="1">
      <alignment vertical="center"/>
    </xf>
    <xf numFmtId="0" fontId="11" fillId="0" borderId="20" xfId="0" applyNumberFormat="1" applyFont="1" applyBorder="1" applyAlignment="1">
      <alignment vertical="center"/>
    </xf>
    <xf numFmtId="0" fontId="12" fillId="0" borderId="23" xfId="0" applyNumberFormat="1" applyFont="1" applyBorder="1" applyAlignment="1">
      <alignment vertical="center"/>
    </xf>
    <xf numFmtId="0" fontId="12" fillId="0" borderId="28" xfId="0" applyNumberFormat="1" applyFont="1" applyBorder="1" applyAlignment="1">
      <alignment horizontal="center" vertical="center"/>
    </xf>
    <xf numFmtId="0" fontId="12" fillId="0" borderId="28" xfId="0" applyNumberFormat="1" applyFont="1" applyBorder="1" applyAlignment="1">
      <alignment horizontal="right" vertical="center"/>
    </xf>
    <xf numFmtId="0" fontId="12" fillId="0" borderId="29" xfId="0" applyNumberFormat="1" applyFont="1" applyBorder="1" applyAlignment="1">
      <alignment vertical="center"/>
    </xf>
    <xf numFmtId="0" fontId="12" fillId="0" borderId="0" xfId="0" applyNumberFormat="1" applyFont="1" applyAlignment="1">
      <alignment vertical="center"/>
    </xf>
    <xf numFmtId="0" fontId="12" fillId="0" borderId="30" xfId="0" applyNumberFormat="1" applyFont="1" applyBorder="1" applyAlignment="1">
      <alignment vertical="center"/>
    </xf>
    <xf numFmtId="0" fontId="12" fillId="0" borderId="26" xfId="0" applyNumberFormat="1" applyFont="1" applyBorder="1" applyAlignment="1">
      <alignment vertical="center"/>
    </xf>
    <xf numFmtId="0" fontId="12" fillId="0" borderId="31" xfId="0" applyNumberFormat="1" applyFont="1" applyBorder="1" applyAlignment="1">
      <alignment vertical="center"/>
    </xf>
    <xf numFmtId="0" fontId="12" fillId="0" borderId="19" xfId="0" applyNumberFormat="1" applyFont="1" applyBorder="1" applyAlignment="1">
      <alignment vertical="center"/>
    </xf>
    <xf numFmtId="0" fontId="10" fillId="0" borderId="21" xfId="0" applyNumberFormat="1" applyFont="1" applyBorder="1" applyAlignment="1">
      <alignment vertical="center"/>
    </xf>
    <xf numFmtId="0" fontId="10" fillId="0" borderId="21" xfId="0" applyNumberFormat="1" applyFont="1" applyBorder="1" applyAlignment="1">
      <alignment vertical="center" wrapText="1"/>
    </xf>
    <xf numFmtId="0" fontId="10" fillId="0" borderId="20" xfId="0" applyNumberFormat="1" applyFont="1" applyBorder="1" applyAlignment="1">
      <alignment vertical="center"/>
    </xf>
    <xf numFmtId="0" fontId="10" fillId="0" borderId="20" xfId="0" applyNumberFormat="1" applyFont="1" applyBorder="1" applyAlignment="1">
      <alignment vertical="center" wrapText="1"/>
    </xf>
    <xf numFmtId="0" fontId="16" fillId="0" borderId="0" xfId="0" applyNumberFormat="1" applyFont="1" applyAlignment="1">
      <alignment vertical="center"/>
    </xf>
    <xf numFmtId="0" fontId="7" fillId="0" borderId="0" xfId="0" applyNumberFormat="1" applyFont="1" applyAlignment="1">
      <alignment vertical="center"/>
    </xf>
    <xf numFmtId="0" fontId="12" fillId="0" borderId="0" xfId="0" applyNumberFormat="1" applyFont="1" applyBorder="1" applyAlignment="1">
      <alignment vertical="center"/>
    </xf>
    <xf numFmtId="0" fontId="11" fillId="0" borderId="0" xfId="0" applyNumberFormat="1" applyFont="1" applyBorder="1" applyAlignment="1">
      <alignment vertical="center"/>
    </xf>
    <xf numFmtId="0" fontId="10" fillId="0" borderId="0" xfId="0" applyNumberFormat="1" applyFont="1" applyBorder="1" applyAlignment="1">
      <alignment vertical="center" wrapText="1"/>
    </xf>
    <xf numFmtId="0" fontId="12" fillId="0" borderId="32" xfId="0" applyNumberFormat="1" applyFont="1" applyBorder="1" applyAlignment="1">
      <alignment vertical="center"/>
    </xf>
    <xf numFmtId="0" fontId="10" fillId="0" borderId="33" xfId="0" applyNumberFormat="1" applyFont="1" applyBorder="1" applyAlignment="1">
      <alignment vertical="center" wrapText="1"/>
    </xf>
    <xf numFmtId="0" fontId="12" fillId="0" borderId="34" xfId="0" applyNumberFormat="1" applyFont="1" applyBorder="1" applyAlignment="1">
      <alignment vertical="center"/>
    </xf>
    <xf numFmtId="0" fontId="12" fillId="0" borderId="35" xfId="0" applyNumberFormat="1" applyFont="1" applyBorder="1" applyAlignment="1">
      <alignment vertical="center"/>
    </xf>
    <xf numFmtId="0" fontId="12" fillId="0" borderId="36" xfId="0" applyNumberFormat="1" applyFont="1" applyBorder="1" applyAlignment="1">
      <alignment vertical="center"/>
    </xf>
    <xf numFmtId="0" fontId="12" fillId="0" borderId="37" xfId="0" applyNumberFormat="1" applyFont="1" applyBorder="1" applyAlignment="1">
      <alignment vertical="center"/>
    </xf>
    <xf numFmtId="0" fontId="10" fillId="0" borderId="38" xfId="0" applyNumberFormat="1" applyFont="1" applyBorder="1" applyAlignment="1">
      <alignment vertical="center" wrapText="1"/>
    </xf>
    <xf numFmtId="0" fontId="12" fillId="0" borderId="39" xfId="0" applyNumberFormat="1" applyFont="1" applyBorder="1" applyAlignment="1">
      <alignment vertical="center"/>
    </xf>
    <xf numFmtId="0" fontId="11" fillId="0" borderId="40" xfId="0" applyNumberFormat="1" applyFont="1" applyBorder="1" applyAlignment="1">
      <alignment vertical="center"/>
    </xf>
    <xf numFmtId="0" fontId="12" fillId="0" borderId="40" xfId="0" applyNumberFormat="1" applyFont="1" applyBorder="1" applyAlignment="1">
      <alignment vertical="center"/>
    </xf>
    <xf numFmtId="0" fontId="10" fillId="0" borderId="41" xfId="0" applyNumberFormat="1" applyFont="1" applyBorder="1" applyAlignment="1">
      <alignment vertical="center" wrapText="1"/>
    </xf>
    <xf numFmtId="0" fontId="11" fillId="0" borderId="35" xfId="0" applyNumberFormat="1" applyFont="1" applyBorder="1" applyAlignment="1">
      <alignment vertical="center"/>
    </xf>
    <xf numFmtId="0" fontId="12" fillId="0" borderId="42"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1" fillId="0" borderId="0" xfId="0" applyFont="1" applyAlignment="1">
      <alignment vertical="center"/>
    </xf>
    <xf numFmtId="191" fontId="4" fillId="0" borderId="0" xfId="0" applyNumberFormat="1" applyFont="1" applyAlignment="1">
      <alignment/>
    </xf>
    <xf numFmtId="38" fontId="8" fillId="0" borderId="0" xfId="49" applyFont="1" applyAlignment="1">
      <alignment/>
    </xf>
    <xf numFmtId="38" fontId="6" fillId="0" borderId="0" xfId="49" applyFont="1" applyAlignment="1">
      <alignment horizontal="center" vertical="center"/>
    </xf>
    <xf numFmtId="38" fontId="8" fillId="0" borderId="0" xfId="49" applyFont="1" applyAlignment="1">
      <alignment horizontal="center" vertical="center"/>
    </xf>
    <xf numFmtId="38" fontId="8" fillId="0" borderId="0" xfId="49" applyFont="1" applyAlignment="1">
      <alignment vertical="center"/>
    </xf>
    <xf numFmtId="9" fontId="11" fillId="0" borderId="44" xfId="0" applyNumberFormat="1" applyFont="1" applyBorder="1" applyAlignment="1">
      <alignment horizontal="center" vertical="center"/>
    </xf>
    <xf numFmtId="0" fontId="11" fillId="0" borderId="45" xfId="0" applyFont="1" applyBorder="1" applyAlignment="1">
      <alignment horizontal="center" vertical="center"/>
    </xf>
    <xf numFmtId="191" fontId="12" fillId="0" borderId="46" xfId="0" applyNumberFormat="1" applyFont="1" applyFill="1" applyBorder="1" applyAlignment="1">
      <alignment horizontal="center" vertical="center"/>
    </xf>
    <xf numFmtId="191" fontId="12" fillId="0" borderId="47" xfId="0" applyNumberFormat="1" applyFont="1" applyFill="1" applyBorder="1" applyAlignment="1">
      <alignment horizontal="center" vertical="center"/>
    </xf>
    <xf numFmtId="191" fontId="12" fillId="0" borderId="48" xfId="0" applyNumberFormat="1" applyFont="1" applyFill="1" applyBorder="1" applyAlignment="1">
      <alignment horizontal="center" vertical="center"/>
    </xf>
    <xf numFmtId="191" fontId="12" fillId="0" borderId="49" xfId="0" applyNumberFormat="1" applyFont="1" applyFill="1" applyBorder="1" applyAlignment="1">
      <alignment horizontal="center" vertical="center"/>
    </xf>
    <xf numFmtId="3" fontId="12" fillId="0" borderId="37" xfId="0" applyNumberFormat="1" applyFont="1" applyBorder="1" applyAlignment="1">
      <alignment horizontal="center" vertical="center"/>
    </xf>
    <xf numFmtId="0" fontId="12" fillId="0" borderId="40" xfId="0" applyNumberFormat="1" applyFont="1" applyBorder="1" applyAlignment="1">
      <alignment horizontal="center" vertical="center"/>
    </xf>
    <xf numFmtId="49" fontId="12" fillId="0" borderId="50" xfId="0" applyNumberFormat="1" applyFont="1" applyBorder="1" applyAlignment="1">
      <alignment horizontal="right" vertical="center"/>
    </xf>
    <xf numFmtId="49" fontId="12" fillId="0" borderId="51" xfId="0" applyNumberFormat="1" applyFont="1" applyBorder="1" applyAlignment="1">
      <alignment horizontal="right" vertical="center"/>
    </xf>
    <xf numFmtId="49" fontId="12" fillId="0" borderId="52" xfId="0" applyNumberFormat="1" applyFont="1" applyBorder="1" applyAlignment="1">
      <alignment horizontal="right" vertical="center"/>
    </xf>
    <xf numFmtId="6" fontId="11" fillId="0" borderId="53" xfId="0" applyNumberFormat="1" applyFont="1" applyBorder="1" applyAlignment="1">
      <alignment horizontal="center" vertical="center"/>
    </xf>
    <xf numFmtId="6" fontId="11" fillId="0" borderId="29" xfId="0" applyNumberFormat="1" applyFont="1" applyBorder="1" applyAlignment="1">
      <alignment horizontal="center" vertical="center"/>
    </xf>
    <xf numFmtId="0" fontId="12" fillId="0" borderId="37" xfId="0" applyFont="1" applyBorder="1" applyAlignment="1">
      <alignment horizontal="center" vertical="center"/>
    </xf>
    <xf numFmtId="0" fontId="12" fillId="0" borderId="40" xfId="0" applyFont="1" applyBorder="1" applyAlignment="1">
      <alignment horizontal="center" vertical="center"/>
    </xf>
    <xf numFmtId="0" fontId="14" fillId="0" borderId="37" xfId="0" applyFont="1" applyBorder="1" applyAlignment="1">
      <alignment horizontal="left" vertical="center" wrapText="1"/>
    </xf>
    <xf numFmtId="0" fontId="14" fillId="0" borderId="40" xfId="0" applyFont="1" applyBorder="1" applyAlignment="1">
      <alignment horizontal="left"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6" fontId="6" fillId="0" borderId="28" xfId="58" applyFont="1" applyBorder="1" applyAlignment="1">
      <alignment horizontal="center" vertical="center"/>
    </xf>
    <xf numFmtId="6" fontId="6" fillId="0" borderId="54" xfId="58" applyFont="1" applyBorder="1" applyAlignment="1">
      <alignment horizontal="center" vertical="center"/>
    </xf>
    <xf numFmtId="6" fontId="11" fillId="0" borderId="46" xfId="0" applyNumberFormat="1" applyFont="1" applyBorder="1" applyAlignment="1">
      <alignment horizontal="center" vertical="center"/>
    </xf>
    <xf numFmtId="6" fontId="11" fillId="0" borderId="55" xfId="0" applyNumberFormat="1" applyFont="1" applyBorder="1" applyAlignment="1">
      <alignment horizontal="center" vertical="center"/>
    </xf>
    <xf numFmtId="6" fontId="11" fillId="0" borderId="48" xfId="0" applyNumberFormat="1" applyFont="1" applyBorder="1" applyAlignment="1">
      <alignment horizontal="center" vertical="center"/>
    </xf>
    <xf numFmtId="6" fontId="11" fillId="0" borderId="56" xfId="0" applyNumberFormat="1" applyFont="1" applyBorder="1" applyAlignment="1">
      <alignment horizontal="center" vertical="center"/>
    </xf>
    <xf numFmtId="0" fontId="12" fillId="0" borderId="37" xfId="0" applyNumberFormat="1" applyFont="1" applyBorder="1" applyAlignment="1">
      <alignment horizontal="center" vertical="center"/>
    </xf>
    <xf numFmtId="191" fontId="12" fillId="0" borderId="46" xfId="0" applyNumberFormat="1" applyFont="1" applyBorder="1" applyAlignment="1">
      <alignment horizontal="right" vertical="center"/>
    </xf>
    <xf numFmtId="191" fontId="12" fillId="0" borderId="47" xfId="0" applyNumberFormat="1" applyFont="1" applyBorder="1" applyAlignment="1">
      <alignment horizontal="right" vertical="center"/>
    </xf>
    <xf numFmtId="191" fontId="12" fillId="0" borderId="48" xfId="0" applyNumberFormat="1" applyFont="1" applyBorder="1" applyAlignment="1">
      <alignment horizontal="right" vertical="center"/>
    </xf>
    <xf numFmtId="191" fontId="12" fillId="0" borderId="49" xfId="0" applyNumberFormat="1" applyFont="1" applyBorder="1" applyAlignment="1">
      <alignment horizontal="righ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49" fontId="12" fillId="0" borderId="23" xfId="0" applyNumberFormat="1" applyFont="1" applyBorder="1" applyAlignment="1">
      <alignment horizontal="right" vertical="center"/>
    </xf>
    <xf numFmtId="0" fontId="12" fillId="0" borderId="28" xfId="0" applyFont="1" applyBorder="1" applyAlignment="1">
      <alignment horizontal="right" vertical="center"/>
    </xf>
    <xf numFmtId="0" fontId="12" fillId="0" borderId="54" xfId="0" applyFont="1" applyBorder="1" applyAlignment="1">
      <alignment horizontal="right" vertical="center"/>
    </xf>
    <xf numFmtId="191" fontId="12" fillId="0" borderId="53" xfId="0" applyNumberFormat="1" applyFont="1" applyBorder="1" applyAlignment="1">
      <alignment horizontal="right" vertical="center"/>
    </xf>
    <xf numFmtId="191" fontId="12" fillId="0" borderId="5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54" xfId="0" applyNumberFormat="1" applyFont="1" applyBorder="1" applyAlignment="1">
      <alignment horizontal="right" vertical="center"/>
    </xf>
    <xf numFmtId="191" fontId="52" fillId="0" borderId="53" xfId="0" applyNumberFormat="1" applyFont="1" applyBorder="1" applyAlignment="1">
      <alignment horizontal="right" vertical="center"/>
    </xf>
    <xf numFmtId="191" fontId="52" fillId="0" borderId="54" xfId="0" applyNumberFormat="1" applyFont="1" applyBorder="1" applyAlignment="1">
      <alignment horizontal="right"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5" fillId="0" borderId="0" xfId="0" applyFont="1" applyAlignment="1">
      <alignment horizontal="center" vertical="center"/>
    </xf>
    <xf numFmtId="6" fontId="6" fillId="0" borderId="53" xfId="58" applyFont="1" applyBorder="1" applyAlignment="1">
      <alignment horizontal="center" vertical="center"/>
    </xf>
    <xf numFmtId="0" fontId="14" fillId="0" borderId="37" xfId="0" applyFont="1" applyBorder="1" applyAlignment="1">
      <alignment horizontal="left" vertical="center"/>
    </xf>
    <xf numFmtId="0" fontId="12" fillId="0" borderId="30" xfId="0" applyFont="1" applyBorder="1" applyAlignment="1">
      <alignment horizontal="center" vertical="center" textRotation="255"/>
    </xf>
    <xf numFmtId="0" fontId="14" fillId="0" borderId="40" xfId="0" applyFont="1" applyBorder="1" applyAlignment="1">
      <alignment horizontal="left" vertical="center" wrapText="1"/>
    </xf>
    <xf numFmtId="0" fontId="12" fillId="0" borderId="15" xfId="0" applyFont="1" applyBorder="1" applyAlignment="1">
      <alignment horizontal="center" vertical="center"/>
    </xf>
    <xf numFmtId="191" fontId="52" fillId="0" borderId="61" xfId="58" applyNumberFormat="1" applyFont="1" applyBorder="1" applyAlignment="1">
      <alignment horizontal="right" vertical="center"/>
    </xf>
    <xf numFmtId="191" fontId="52" fillId="0" borderId="52" xfId="58" applyNumberFormat="1" applyFont="1" applyBorder="1" applyAlignment="1">
      <alignment horizontal="right" vertical="center"/>
    </xf>
    <xf numFmtId="5" fontId="11" fillId="0" borderId="53" xfId="0" applyNumberFormat="1" applyFont="1" applyBorder="1" applyAlignment="1">
      <alignment horizontal="center" vertical="center"/>
    </xf>
    <xf numFmtId="0" fontId="11" fillId="0" borderId="29" xfId="0" applyFont="1" applyBorder="1" applyAlignment="1">
      <alignment horizontal="center" vertical="center"/>
    </xf>
    <xf numFmtId="49" fontId="12" fillId="0" borderId="62" xfId="0" applyNumberFormat="1" applyFont="1" applyBorder="1" applyAlignment="1">
      <alignment horizontal="right" vertical="center"/>
    </xf>
    <xf numFmtId="49" fontId="12" fillId="0" borderId="11" xfId="0" applyNumberFormat="1" applyFont="1" applyBorder="1" applyAlignment="1">
      <alignment horizontal="right" vertical="center"/>
    </xf>
    <xf numFmtId="49" fontId="12" fillId="0" borderId="63" xfId="0" applyNumberFormat="1" applyFont="1" applyBorder="1" applyAlignment="1">
      <alignment horizontal="right" vertical="center"/>
    </xf>
    <xf numFmtId="191" fontId="12" fillId="0" borderId="64" xfId="58" applyNumberFormat="1" applyFont="1" applyBorder="1" applyAlignment="1">
      <alignment horizontal="right" vertical="center"/>
    </xf>
    <xf numFmtId="191" fontId="12" fillId="0" borderId="63" xfId="58" applyNumberFormat="1" applyFont="1" applyBorder="1" applyAlignment="1">
      <alignment horizontal="right" vertical="center"/>
    </xf>
    <xf numFmtId="6" fontId="11" fillId="0" borderId="65" xfId="0" applyNumberFormat="1" applyFont="1" applyBorder="1" applyAlignment="1">
      <alignment horizontal="center" vertical="center"/>
    </xf>
    <xf numFmtId="6" fontId="11" fillId="0" borderId="66" xfId="0" applyNumberFormat="1" applyFont="1" applyBorder="1" applyAlignment="1">
      <alignment horizontal="center" vertical="center"/>
    </xf>
    <xf numFmtId="0" fontId="11" fillId="0" borderId="0" xfId="0" applyFont="1" applyAlignment="1">
      <alignment horizontal="left" vertical="top" wrapText="1"/>
    </xf>
    <xf numFmtId="6" fontId="11" fillId="0" borderId="61" xfId="0" applyNumberFormat="1" applyFont="1" applyBorder="1" applyAlignment="1">
      <alignment horizontal="center" vertical="center"/>
    </xf>
    <xf numFmtId="6" fontId="11" fillId="0" borderId="67" xfId="0" applyNumberFormat="1" applyFont="1" applyBorder="1" applyAlignment="1">
      <alignment horizontal="center" vertical="center"/>
    </xf>
    <xf numFmtId="191" fontId="12" fillId="0" borderId="61" xfId="58" applyNumberFormat="1" applyFont="1" applyBorder="1" applyAlignment="1">
      <alignment horizontal="right" vertical="center"/>
    </xf>
    <xf numFmtId="191" fontId="12" fillId="0" borderId="52" xfId="58" applyNumberFormat="1" applyFont="1" applyBorder="1" applyAlignment="1">
      <alignment horizontal="right" vertical="center"/>
    </xf>
    <xf numFmtId="0" fontId="15" fillId="0" borderId="0"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42"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1" fillId="0" borderId="23" xfId="0" applyNumberFormat="1" applyFont="1" applyBorder="1" applyAlignment="1">
      <alignment horizontal="left" vertical="center" wrapText="1"/>
    </xf>
    <xf numFmtId="0" fontId="11" fillId="0" borderId="28"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0" fillId="0" borderId="0" xfId="0" applyNumberFormat="1" applyFont="1" applyAlignment="1">
      <alignment horizontal="left" vertical="top" wrapText="1"/>
    </xf>
    <xf numFmtId="0" fontId="12" fillId="0" borderId="71" xfId="0" applyNumberFormat="1" applyFont="1" applyBorder="1" applyAlignment="1">
      <alignment horizontal="center" vertical="center"/>
    </xf>
    <xf numFmtId="0" fontId="12" fillId="0" borderId="72" xfId="0" applyNumberFormat="1" applyFont="1" applyBorder="1" applyAlignment="1">
      <alignment horizontal="center" vertical="center"/>
    </xf>
    <xf numFmtId="0" fontId="12" fillId="0" borderId="73" xfId="0" applyNumberFormat="1" applyFont="1" applyBorder="1" applyAlignment="1">
      <alignment horizontal="center" vertical="center"/>
    </xf>
    <xf numFmtId="0" fontId="11" fillId="0" borderId="12" xfId="0" applyNumberFormat="1" applyFont="1" applyBorder="1" applyAlignment="1">
      <alignment horizontal="left" vertical="center" wrapText="1"/>
    </xf>
    <xf numFmtId="0" fontId="11" fillId="0" borderId="10"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179" fontId="12" fillId="0" borderId="74" xfId="0" applyNumberFormat="1" applyFont="1" applyBorder="1" applyAlignment="1">
      <alignment horizontal="center" vertical="center"/>
    </xf>
    <xf numFmtId="0" fontId="4" fillId="0" borderId="75" xfId="0" applyFont="1" applyBorder="1" applyAlignment="1">
      <alignment/>
    </xf>
    <xf numFmtId="0" fontId="4" fillId="0" borderId="76" xfId="0" applyFont="1" applyBorder="1" applyAlignment="1">
      <alignment/>
    </xf>
    <xf numFmtId="179" fontId="12" fillId="0" borderId="7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36"/>
  <sheetViews>
    <sheetView tabSelected="1" zoomScaleSheetLayoutView="98" zoomScalePageLayoutView="0" workbookViewId="0" topLeftCell="A16">
      <selection activeCell="O4" sqref="O4"/>
    </sheetView>
  </sheetViews>
  <sheetFormatPr defaultColWidth="9.00390625" defaultRowHeight="13.5"/>
  <cols>
    <col min="1" max="1" width="4.375" style="1" customWidth="1"/>
    <col min="2" max="2" width="14.625" style="1" customWidth="1"/>
    <col min="3" max="3" width="21.625" style="1" customWidth="1"/>
    <col min="4" max="7" width="5.125" style="1" customWidth="1"/>
    <col min="8" max="8" width="7.625" style="11" customWidth="1"/>
    <col min="9" max="12" width="7.625" style="1" customWidth="1"/>
    <col min="13" max="13" width="4.125" style="86" customWidth="1"/>
    <col min="14" max="16384" width="9.00390625" style="1" customWidth="1"/>
  </cols>
  <sheetData>
    <row r="1" ht="9" customHeight="1"/>
    <row r="2" spans="1:12" ht="21" customHeight="1">
      <c r="A2" s="12"/>
      <c r="B2" s="12"/>
      <c r="C2" s="12"/>
      <c r="D2" s="12"/>
      <c r="E2" s="12"/>
      <c r="F2" s="12"/>
      <c r="G2" s="13"/>
      <c r="H2" s="182"/>
      <c r="I2" s="179" t="s">
        <v>29</v>
      </c>
      <c r="J2" s="25" t="s">
        <v>19</v>
      </c>
      <c r="K2" s="25" t="s">
        <v>20</v>
      </c>
      <c r="L2" s="26" t="s">
        <v>21</v>
      </c>
    </row>
    <row r="3" spans="1:12" ht="48" customHeight="1">
      <c r="A3" s="12"/>
      <c r="B3" s="12"/>
      <c r="C3" s="12"/>
      <c r="D3" s="12"/>
      <c r="E3" s="12"/>
      <c r="F3" s="12"/>
      <c r="G3" s="14"/>
      <c r="H3" s="181"/>
      <c r="I3" s="180"/>
      <c r="J3" s="27"/>
      <c r="K3" s="27"/>
      <c r="L3" s="28"/>
    </row>
    <row r="4" spans="1:12" ht="48" customHeight="1">
      <c r="A4" s="138" t="s">
        <v>11</v>
      </c>
      <c r="B4" s="138"/>
      <c r="C4" s="138"/>
      <c r="D4" s="138"/>
      <c r="E4" s="138"/>
      <c r="F4" s="138"/>
      <c r="G4" s="138"/>
      <c r="H4" s="138"/>
      <c r="I4" s="138"/>
      <c r="J4" s="138"/>
      <c r="K4" s="138"/>
      <c r="L4" s="138"/>
    </row>
    <row r="5" spans="7:10" ht="15" customHeight="1">
      <c r="G5" s="48" t="s">
        <v>81</v>
      </c>
      <c r="J5" s="48" t="s">
        <v>23</v>
      </c>
    </row>
    <row r="6" spans="1:13" s="17" customFormat="1" ht="27.75" customHeight="1">
      <c r="A6" s="15" t="s">
        <v>12</v>
      </c>
      <c r="B6" s="3" t="s">
        <v>26</v>
      </c>
      <c r="C6" s="3" t="s">
        <v>13</v>
      </c>
      <c r="D6" s="3" t="s">
        <v>1</v>
      </c>
      <c r="E6" s="3" t="s">
        <v>0</v>
      </c>
      <c r="F6" s="139" t="s">
        <v>14</v>
      </c>
      <c r="G6" s="112"/>
      <c r="H6" s="16" t="s">
        <v>15</v>
      </c>
      <c r="I6" s="111" t="s">
        <v>16</v>
      </c>
      <c r="J6" s="112"/>
      <c r="K6" s="109" t="s">
        <v>25</v>
      </c>
      <c r="L6" s="110"/>
      <c r="M6" s="86"/>
    </row>
    <row r="7" spans="1:12" ht="12" customHeight="1">
      <c r="A7" s="18"/>
      <c r="B7" s="125"/>
      <c r="C7" s="125"/>
      <c r="D7" s="125"/>
      <c r="E7" s="125"/>
      <c r="F7" s="125"/>
      <c r="G7" s="125"/>
      <c r="H7" s="125"/>
      <c r="I7" s="125"/>
      <c r="J7" s="125"/>
      <c r="K7" s="125"/>
      <c r="L7" s="126"/>
    </row>
    <row r="8" spans="1:12" ht="30" customHeight="1">
      <c r="A8" s="122" t="s">
        <v>83</v>
      </c>
      <c r="B8" s="123"/>
      <c r="C8" s="123"/>
      <c r="D8" s="123"/>
      <c r="E8" s="123"/>
      <c r="F8" s="123"/>
      <c r="G8" s="123"/>
      <c r="H8" s="123"/>
      <c r="I8" s="123"/>
      <c r="J8" s="123"/>
      <c r="K8" s="123"/>
      <c r="L8" s="124"/>
    </row>
    <row r="9" spans="1:12" ht="18" customHeight="1">
      <c r="A9" s="141" t="s">
        <v>24</v>
      </c>
      <c r="B9" s="105" t="s">
        <v>17</v>
      </c>
      <c r="C9" s="140" t="s">
        <v>33</v>
      </c>
      <c r="D9" s="105">
        <v>1</v>
      </c>
      <c r="E9" s="136" t="s">
        <v>9</v>
      </c>
      <c r="F9" s="94"/>
      <c r="G9" s="95"/>
      <c r="H9" s="117">
        <f>'【想定内訳】'!C42</f>
        <v>36</v>
      </c>
      <c r="I9" s="118"/>
      <c r="J9" s="119"/>
      <c r="K9" s="113"/>
      <c r="L9" s="114"/>
    </row>
    <row r="10" spans="1:12" ht="18" customHeight="1">
      <c r="A10" s="141"/>
      <c r="B10" s="106"/>
      <c r="C10" s="108"/>
      <c r="D10" s="106"/>
      <c r="E10" s="137"/>
      <c r="F10" s="96"/>
      <c r="G10" s="97"/>
      <c r="H10" s="99"/>
      <c r="I10" s="120"/>
      <c r="J10" s="121"/>
      <c r="K10" s="115"/>
      <c r="L10" s="116"/>
    </row>
    <row r="11" spans="1:12" ht="18" customHeight="1">
      <c r="A11" s="141"/>
      <c r="B11" s="105" t="s">
        <v>7</v>
      </c>
      <c r="C11" s="107" t="s">
        <v>42</v>
      </c>
      <c r="D11" s="105">
        <v>1</v>
      </c>
      <c r="E11" s="136" t="s">
        <v>9</v>
      </c>
      <c r="F11" s="94"/>
      <c r="G11" s="95"/>
      <c r="H11" s="117">
        <f>'【想定内訳】'!C43</f>
        <v>30</v>
      </c>
      <c r="I11" s="118"/>
      <c r="J11" s="119"/>
      <c r="K11" s="113"/>
      <c r="L11" s="114"/>
    </row>
    <row r="12" spans="1:12" ht="18" customHeight="1">
      <c r="A12" s="141"/>
      <c r="B12" s="106"/>
      <c r="C12" s="142"/>
      <c r="D12" s="106"/>
      <c r="E12" s="137"/>
      <c r="F12" s="96"/>
      <c r="G12" s="97"/>
      <c r="H12" s="99"/>
      <c r="I12" s="120"/>
      <c r="J12" s="121"/>
      <c r="K12" s="115"/>
      <c r="L12" s="116"/>
    </row>
    <row r="13" spans="1:12" ht="18" customHeight="1">
      <c r="A13" s="141" t="s">
        <v>32</v>
      </c>
      <c r="B13" s="105" t="s">
        <v>27</v>
      </c>
      <c r="C13" s="107" t="s">
        <v>78</v>
      </c>
      <c r="D13" s="105">
        <v>1</v>
      </c>
      <c r="E13" s="136" t="s">
        <v>10</v>
      </c>
      <c r="F13" s="94"/>
      <c r="G13" s="95"/>
      <c r="H13" s="98">
        <f>'【想定内訳】'!C44</f>
        <v>13</v>
      </c>
      <c r="I13" s="118"/>
      <c r="J13" s="119"/>
      <c r="K13" s="113"/>
      <c r="L13" s="114"/>
    </row>
    <row r="14" spans="1:12" ht="18" customHeight="1">
      <c r="A14" s="141"/>
      <c r="B14" s="106"/>
      <c r="C14" s="108"/>
      <c r="D14" s="106"/>
      <c r="E14" s="137"/>
      <c r="F14" s="96"/>
      <c r="G14" s="97"/>
      <c r="H14" s="99"/>
      <c r="I14" s="120"/>
      <c r="J14" s="121"/>
      <c r="K14" s="115"/>
      <c r="L14" s="116"/>
    </row>
    <row r="15" spans="1:12" ht="18" customHeight="1">
      <c r="A15" s="141"/>
      <c r="B15" s="105" t="s">
        <v>82</v>
      </c>
      <c r="C15" s="107" t="s">
        <v>89</v>
      </c>
      <c r="D15" s="105">
        <v>1</v>
      </c>
      <c r="E15" s="136" t="s">
        <v>10</v>
      </c>
      <c r="F15" s="94"/>
      <c r="G15" s="95"/>
      <c r="H15" s="98">
        <f>'【想定内訳】'!C45</f>
        <v>1</v>
      </c>
      <c r="I15" s="118"/>
      <c r="J15" s="119"/>
      <c r="K15" s="113"/>
      <c r="L15" s="114"/>
    </row>
    <row r="16" spans="1:12" ht="18" customHeight="1">
      <c r="A16" s="141"/>
      <c r="B16" s="106"/>
      <c r="C16" s="108"/>
      <c r="D16" s="106"/>
      <c r="E16" s="137"/>
      <c r="F16" s="96"/>
      <c r="G16" s="97"/>
      <c r="H16" s="99"/>
      <c r="I16" s="120"/>
      <c r="J16" s="121"/>
      <c r="K16" s="115"/>
      <c r="L16" s="116"/>
    </row>
    <row r="17" spans="1:12" ht="18" customHeight="1">
      <c r="A17" s="141"/>
      <c r="B17" s="105" t="s">
        <v>27</v>
      </c>
      <c r="C17" s="107" t="s">
        <v>90</v>
      </c>
      <c r="D17" s="105">
        <v>1</v>
      </c>
      <c r="E17" s="136" t="s">
        <v>10</v>
      </c>
      <c r="F17" s="94"/>
      <c r="G17" s="95"/>
      <c r="H17" s="98">
        <f>'【想定内訳】'!C46</f>
        <v>1</v>
      </c>
      <c r="I17" s="118"/>
      <c r="J17" s="119"/>
      <c r="K17" s="113"/>
      <c r="L17" s="114"/>
    </row>
    <row r="18" spans="1:12" ht="18" customHeight="1">
      <c r="A18" s="141"/>
      <c r="B18" s="106"/>
      <c r="C18" s="108"/>
      <c r="D18" s="106"/>
      <c r="E18" s="137"/>
      <c r="F18" s="96"/>
      <c r="G18" s="97"/>
      <c r="H18" s="99"/>
      <c r="I18" s="120"/>
      <c r="J18" s="121"/>
      <c r="K18" s="115"/>
      <c r="L18" s="116"/>
    </row>
    <row r="19" spans="1:12" ht="18" customHeight="1">
      <c r="A19" s="141"/>
      <c r="B19" s="105" t="s">
        <v>28</v>
      </c>
      <c r="C19" s="107" t="s">
        <v>91</v>
      </c>
      <c r="D19" s="105">
        <v>1</v>
      </c>
      <c r="E19" s="136" t="s">
        <v>22</v>
      </c>
      <c r="F19" s="94"/>
      <c r="G19" s="95"/>
      <c r="H19" s="98">
        <f>'【想定内訳】'!C47</f>
        <v>15</v>
      </c>
      <c r="I19" s="118"/>
      <c r="J19" s="119"/>
      <c r="K19" s="113"/>
      <c r="L19" s="114"/>
    </row>
    <row r="20" spans="1:12" ht="18" customHeight="1">
      <c r="A20" s="141"/>
      <c r="B20" s="106"/>
      <c r="C20" s="108"/>
      <c r="D20" s="106"/>
      <c r="E20" s="137"/>
      <c r="F20" s="96"/>
      <c r="G20" s="97"/>
      <c r="H20" s="99"/>
      <c r="I20" s="120"/>
      <c r="J20" s="121"/>
      <c r="K20" s="115"/>
      <c r="L20" s="116"/>
    </row>
    <row r="21" spans="1:12" ht="12" customHeight="1">
      <c r="A21" s="19"/>
      <c r="B21" s="20"/>
      <c r="C21" s="20"/>
      <c r="D21" s="20"/>
      <c r="E21" s="20"/>
      <c r="F21" s="143"/>
      <c r="G21" s="143"/>
      <c r="H21" s="21"/>
      <c r="I21" s="47"/>
      <c r="J21" s="47"/>
      <c r="K21" s="22"/>
      <c r="L21" s="23"/>
    </row>
    <row r="22" spans="1:12" ht="24" customHeight="1">
      <c r="A22" s="127" t="s">
        <v>35</v>
      </c>
      <c r="B22" s="132"/>
      <c r="C22" s="132"/>
      <c r="D22" s="132"/>
      <c r="E22" s="132"/>
      <c r="F22" s="132"/>
      <c r="G22" s="132"/>
      <c r="H22" s="133"/>
      <c r="I22" s="130"/>
      <c r="J22" s="131"/>
      <c r="K22" s="103"/>
      <c r="L22" s="104"/>
    </row>
    <row r="23" spans="1:12" ht="24" customHeight="1">
      <c r="A23" s="127" t="s">
        <v>43</v>
      </c>
      <c r="B23" s="132"/>
      <c r="C23" s="132"/>
      <c r="D23" s="132"/>
      <c r="E23" s="132"/>
      <c r="F23" s="132"/>
      <c r="G23" s="132"/>
      <c r="H23" s="133"/>
      <c r="I23" s="130"/>
      <c r="J23" s="131"/>
      <c r="K23" s="103"/>
      <c r="L23" s="104"/>
    </row>
    <row r="24" spans="1:12" ht="24" customHeight="1">
      <c r="A24" s="127" t="s">
        <v>36</v>
      </c>
      <c r="B24" s="132"/>
      <c r="C24" s="132"/>
      <c r="D24" s="132"/>
      <c r="E24" s="132"/>
      <c r="F24" s="132"/>
      <c r="G24" s="132"/>
      <c r="H24" s="133"/>
      <c r="I24" s="130"/>
      <c r="J24" s="131"/>
      <c r="K24" s="103"/>
      <c r="L24" s="104"/>
    </row>
    <row r="25" spans="1:12" ht="24" customHeight="1">
      <c r="A25" s="127" t="s">
        <v>37</v>
      </c>
      <c r="B25" s="132"/>
      <c r="C25" s="132"/>
      <c r="D25" s="132"/>
      <c r="E25" s="132"/>
      <c r="F25" s="132"/>
      <c r="G25" s="132"/>
      <c r="H25" s="133"/>
      <c r="I25" s="130"/>
      <c r="J25" s="131"/>
      <c r="K25" s="103"/>
      <c r="L25" s="104"/>
    </row>
    <row r="26" spans="1:12" ht="24" customHeight="1">
      <c r="A26" s="127" t="s">
        <v>38</v>
      </c>
      <c r="B26" s="128"/>
      <c r="C26" s="128"/>
      <c r="D26" s="128"/>
      <c r="E26" s="128"/>
      <c r="F26" s="128"/>
      <c r="G26" s="128"/>
      <c r="H26" s="129"/>
      <c r="I26" s="130"/>
      <c r="J26" s="131"/>
      <c r="K26" s="146"/>
      <c r="L26" s="147"/>
    </row>
    <row r="27" spans="1:12" ht="24" customHeight="1">
      <c r="A27" s="127" t="s">
        <v>39</v>
      </c>
      <c r="B27" s="128"/>
      <c r="C27" s="128"/>
      <c r="D27" s="128"/>
      <c r="E27" s="128"/>
      <c r="F27" s="128"/>
      <c r="G27" s="128"/>
      <c r="H27" s="129"/>
      <c r="I27" s="130"/>
      <c r="J27" s="131"/>
      <c r="K27" s="146"/>
      <c r="L27" s="147"/>
    </row>
    <row r="28" spans="1:12" ht="24" customHeight="1">
      <c r="A28" s="127" t="s">
        <v>40</v>
      </c>
      <c r="B28" s="132"/>
      <c r="C28" s="132"/>
      <c r="D28" s="132"/>
      <c r="E28" s="132"/>
      <c r="F28" s="132"/>
      <c r="G28" s="132"/>
      <c r="H28" s="133"/>
      <c r="I28" s="134"/>
      <c r="J28" s="135"/>
      <c r="K28" s="103"/>
      <c r="L28" s="104"/>
    </row>
    <row r="29" spans="1:12" ht="24" customHeight="1" thickBot="1">
      <c r="A29" s="100" t="s">
        <v>41</v>
      </c>
      <c r="B29" s="101"/>
      <c r="C29" s="101"/>
      <c r="D29" s="101"/>
      <c r="E29" s="101"/>
      <c r="F29" s="101"/>
      <c r="G29" s="101"/>
      <c r="H29" s="102"/>
      <c r="I29" s="144"/>
      <c r="J29" s="145"/>
      <c r="K29" s="156"/>
      <c r="L29" s="157"/>
    </row>
    <row r="30" spans="1:12" ht="24" customHeight="1" thickBot="1" thickTop="1">
      <c r="A30" s="100" t="s">
        <v>80</v>
      </c>
      <c r="B30" s="101"/>
      <c r="C30" s="101"/>
      <c r="D30" s="101"/>
      <c r="E30" s="101"/>
      <c r="F30" s="101"/>
      <c r="G30" s="101"/>
      <c r="H30" s="102"/>
      <c r="I30" s="158"/>
      <c r="J30" s="159"/>
      <c r="K30" s="92">
        <v>0.1</v>
      </c>
      <c r="L30" s="93"/>
    </row>
    <row r="31" spans="1:12" ht="24" customHeight="1" thickTop="1">
      <c r="A31" s="148" t="s">
        <v>18</v>
      </c>
      <c r="B31" s="149"/>
      <c r="C31" s="149"/>
      <c r="D31" s="149"/>
      <c r="E31" s="149"/>
      <c r="F31" s="149"/>
      <c r="G31" s="149"/>
      <c r="H31" s="150"/>
      <c r="I31" s="151"/>
      <c r="J31" s="152"/>
      <c r="K31" s="153"/>
      <c r="L31" s="154"/>
    </row>
    <row r="33" spans="1:12" ht="34.5" customHeight="1">
      <c r="A33" s="155"/>
      <c r="B33" s="155"/>
      <c r="C33" s="155"/>
      <c r="D33" s="155"/>
      <c r="E33" s="155"/>
      <c r="F33" s="155"/>
      <c r="G33" s="155"/>
      <c r="H33" s="155"/>
      <c r="I33" s="155"/>
      <c r="J33" s="155"/>
      <c r="K33" s="155"/>
      <c r="L33" s="155"/>
    </row>
    <row r="34" ht="13.5">
      <c r="K34" s="24">
        <f>SUM(I22,I26)</f>
        <v>0</v>
      </c>
    </row>
    <row r="36" ht="13.5">
      <c r="J36" s="87"/>
    </row>
  </sheetData>
  <sheetProtection/>
  <mergeCells count="88">
    <mergeCell ref="A31:H31"/>
    <mergeCell ref="I31:J31"/>
    <mergeCell ref="K31:L31"/>
    <mergeCell ref="A33:L33"/>
    <mergeCell ref="A27:H27"/>
    <mergeCell ref="I27:J27"/>
    <mergeCell ref="K27:L27"/>
    <mergeCell ref="K29:L29"/>
    <mergeCell ref="I30:J30"/>
    <mergeCell ref="A30:H30"/>
    <mergeCell ref="I29:J29"/>
    <mergeCell ref="I23:J23"/>
    <mergeCell ref="I24:J24"/>
    <mergeCell ref="I25:J25"/>
    <mergeCell ref="K23:L23"/>
    <mergeCell ref="K24:L24"/>
    <mergeCell ref="K25:L25"/>
    <mergeCell ref="K26:L26"/>
    <mergeCell ref="A25:H25"/>
    <mergeCell ref="C19:C20"/>
    <mergeCell ref="E19:E20"/>
    <mergeCell ref="F19:G20"/>
    <mergeCell ref="F21:G21"/>
    <mergeCell ref="B19:B20"/>
    <mergeCell ref="D19:D20"/>
    <mergeCell ref="A23:H23"/>
    <mergeCell ref="K13:L14"/>
    <mergeCell ref="C11:C12"/>
    <mergeCell ref="K15:L16"/>
    <mergeCell ref="B11:B12"/>
    <mergeCell ref="F15:G16"/>
    <mergeCell ref="A24:H24"/>
    <mergeCell ref="I19:J20"/>
    <mergeCell ref="A9:A12"/>
    <mergeCell ref="A13:A20"/>
    <mergeCell ref="I15:J16"/>
    <mergeCell ref="I17:J18"/>
    <mergeCell ref="H19:H20"/>
    <mergeCell ref="I9:J10"/>
    <mergeCell ref="C9:C10"/>
    <mergeCell ref="K22:L22"/>
    <mergeCell ref="K19:L20"/>
    <mergeCell ref="A22:H22"/>
    <mergeCell ref="F17:G18"/>
    <mergeCell ref="E17:E18"/>
    <mergeCell ref="B17:B18"/>
    <mergeCell ref="C17:C18"/>
    <mergeCell ref="K17:L18"/>
    <mergeCell ref="I22:J22"/>
    <mergeCell ref="E15:E16"/>
    <mergeCell ref="A4:L4"/>
    <mergeCell ref="B9:B10"/>
    <mergeCell ref="D9:D10"/>
    <mergeCell ref="E9:E10"/>
    <mergeCell ref="E13:E14"/>
    <mergeCell ref="E11:E12"/>
    <mergeCell ref="F6:G6"/>
    <mergeCell ref="I13:J14"/>
    <mergeCell ref="B7:L7"/>
    <mergeCell ref="K9:L10"/>
    <mergeCell ref="A26:H26"/>
    <mergeCell ref="I26:J26"/>
    <mergeCell ref="A28:H28"/>
    <mergeCell ref="I28:J28"/>
    <mergeCell ref="D11:D12"/>
    <mergeCell ref="D13:D14"/>
    <mergeCell ref="H11:H12"/>
    <mergeCell ref="H17:H18"/>
    <mergeCell ref="D17:D18"/>
    <mergeCell ref="B13:B14"/>
    <mergeCell ref="K6:L6"/>
    <mergeCell ref="F9:G10"/>
    <mergeCell ref="F11:G12"/>
    <mergeCell ref="I6:J6"/>
    <mergeCell ref="K11:L12"/>
    <mergeCell ref="H9:H10"/>
    <mergeCell ref="I11:J12"/>
    <mergeCell ref="A8:L8"/>
    <mergeCell ref="K30:L30"/>
    <mergeCell ref="F13:G14"/>
    <mergeCell ref="H13:H14"/>
    <mergeCell ref="A29:H29"/>
    <mergeCell ref="K28:L28"/>
    <mergeCell ref="H15:H16"/>
    <mergeCell ref="B15:B16"/>
    <mergeCell ref="C15:C16"/>
    <mergeCell ref="D15:D16"/>
    <mergeCell ref="C13:C14"/>
  </mergeCells>
  <printOptions/>
  <pageMargins left="0.7874015748031497" right="0.1968503937007874"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H16"/>
  <sheetViews>
    <sheetView zoomScale="110" zoomScaleNormal="110" zoomScalePageLayoutView="0" workbookViewId="0" topLeftCell="A13">
      <selection activeCell="H6" sqref="H6"/>
    </sheetView>
  </sheetViews>
  <sheetFormatPr defaultColWidth="9.00390625" defaultRowHeight="13.5"/>
  <cols>
    <col min="1" max="1" width="12.625" style="5" customWidth="1"/>
    <col min="2" max="2" width="24.625" style="30" customWidth="1"/>
    <col min="3" max="3" width="8.625" style="6" customWidth="1"/>
    <col min="4" max="4" width="4.75390625" style="6" bestFit="1" customWidth="1"/>
    <col min="5" max="5" width="6.625" style="6" customWidth="1"/>
    <col min="6" max="6" width="9.375" style="6" customWidth="1"/>
    <col min="7" max="7" width="17.75390625" style="31" customWidth="1"/>
    <col min="8" max="8" width="9.00390625" style="88" customWidth="1"/>
    <col min="9" max="16384" width="9.00390625" style="6" customWidth="1"/>
  </cols>
  <sheetData>
    <row r="1" spans="1:7" ht="23.25" customHeight="1">
      <c r="A1" s="160" t="s">
        <v>84</v>
      </c>
      <c r="B1" s="160"/>
      <c r="C1" s="160"/>
      <c r="D1" s="160"/>
      <c r="E1" s="160"/>
      <c r="F1" s="160"/>
      <c r="G1" s="160"/>
    </row>
    <row r="2" spans="1:7" ht="23.25" customHeight="1">
      <c r="A2" s="4"/>
      <c r="B2" s="8"/>
      <c r="C2" s="7"/>
      <c r="D2" s="7"/>
      <c r="E2" s="7"/>
      <c r="F2" s="7"/>
      <c r="G2" s="9" t="s">
        <v>23</v>
      </c>
    </row>
    <row r="3" spans="1:8" s="2" customFormat="1" ht="36" customHeight="1">
      <c r="A3" s="35" t="s">
        <v>3</v>
      </c>
      <c r="B3" s="36" t="s">
        <v>4</v>
      </c>
      <c r="C3" s="36" t="s">
        <v>2</v>
      </c>
      <c r="D3" s="36" t="s">
        <v>0</v>
      </c>
      <c r="E3" s="36" t="s">
        <v>15</v>
      </c>
      <c r="F3" s="36" t="s">
        <v>5</v>
      </c>
      <c r="G3" s="37" t="s">
        <v>6</v>
      </c>
      <c r="H3" s="89"/>
    </row>
    <row r="4" spans="1:8" s="10" customFormat="1" ht="12" customHeight="1">
      <c r="A4" s="161"/>
      <c r="B4" s="162"/>
      <c r="C4" s="162"/>
      <c r="D4" s="162"/>
      <c r="E4" s="162"/>
      <c r="F4" s="162"/>
      <c r="G4" s="163"/>
      <c r="H4" s="90"/>
    </row>
    <row r="5" spans="1:8" s="10" customFormat="1" ht="42" customHeight="1">
      <c r="A5" s="38" t="s">
        <v>8</v>
      </c>
      <c r="B5" s="44" t="s">
        <v>30</v>
      </c>
      <c r="C5" s="39"/>
      <c r="D5" s="40" t="s">
        <v>9</v>
      </c>
      <c r="E5" s="40">
        <f>'【想定内訳】'!C42</f>
        <v>36</v>
      </c>
      <c r="F5" s="41"/>
      <c r="G5" s="32"/>
      <c r="H5" s="90"/>
    </row>
    <row r="6" spans="1:8" s="10" customFormat="1" ht="42" customHeight="1">
      <c r="A6" s="38" t="s">
        <v>7</v>
      </c>
      <c r="B6" s="44" t="s">
        <v>31</v>
      </c>
      <c r="C6" s="39"/>
      <c r="D6" s="40" t="s">
        <v>9</v>
      </c>
      <c r="E6" s="40">
        <f>'【想定内訳】'!C43</f>
        <v>30</v>
      </c>
      <c r="F6" s="41"/>
      <c r="G6" s="32"/>
      <c r="H6" s="90"/>
    </row>
    <row r="7" spans="1:8" s="10" customFormat="1" ht="42" customHeight="1">
      <c r="A7" s="38" t="s">
        <v>85</v>
      </c>
      <c r="B7" s="44" t="s">
        <v>94</v>
      </c>
      <c r="C7" s="39"/>
      <c r="D7" s="40" t="s">
        <v>9</v>
      </c>
      <c r="E7" s="40">
        <v>0</v>
      </c>
      <c r="F7" s="41"/>
      <c r="G7" s="32"/>
      <c r="H7" s="90"/>
    </row>
    <row r="8" spans="1:8" s="10" customFormat="1" ht="42" customHeight="1">
      <c r="A8" s="38" t="s">
        <v>77</v>
      </c>
      <c r="B8" s="44" t="s">
        <v>95</v>
      </c>
      <c r="C8" s="39"/>
      <c r="D8" s="40" t="s">
        <v>9</v>
      </c>
      <c r="E8" s="40">
        <v>0</v>
      </c>
      <c r="F8" s="41"/>
      <c r="G8" s="32"/>
      <c r="H8" s="90"/>
    </row>
    <row r="9" spans="1:8" s="10" customFormat="1" ht="42" customHeight="1">
      <c r="A9" s="42" t="s">
        <v>86</v>
      </c>
      <c r="B9" s="44" t="s">
        <v>93</v>
      </c>
      <c r="C9" s="39"/>
      <c r="D9" s="40" t="s">
        <v>9</v>
      </c>
      <c r="E9" s="40">
        <v>0</v>
      </c>
      <c r="F9" s="41"/>
      <c r="G9" s="32"/>
      <c r="H9" s="90"/>
    </row>
    <row r="10" spans="1:8" s="10" customFormat="1" ht="12" customHeight="1">
      <c r="A10" s="38"/>
      <c r="B10" s="45"/>
      <c r="C10" s="43"/>
      <c r="D10" s="43"/>
      <c r="E10" s="43"/>
      <c r="F10" s="43"/>
      <c r="G10" s="33"/>
      <c r="H10" s="90"/>
    </row>
    <row r="11" spans="1:8" s="10" customFormat="1" ht="42" customHeight="1">
      <c r="A11" s="38" t="s">
        <v>27</v>
      </c>
      <c r="B11" s="44" t="s">
        <v>79</v>
      </c>
      <c r="C11" s="39"/>
      <c r="D11" s="40" t="s">
        <v>10</v>
      </c>
      <c r="E11" s="40">
        <f>'【想定内訳】'!C44</f>
        <v>13</v>
      </c>
      <c r="F11" s="41"/>
      <c r="G11" s="34"/>
      <c r="H11" s="91"/>
    </row>
    <row r="12" spans="1:8" s="10" customFormat="1" ht="42" customHeight="1">
      <c r="A12" s="38" t="s">
        <v>27</v>
      </c>
      <c r="B12" s="44" t="s">
        <v>87</v>
      </c>
      <c r="C12" s="39"/>
      <c r="D12" s="40" t="s">
        <v>10</v>
      </c>
      <c r="E12" s="40">
        <f>'【想定内訳】'!C45</f>
        <v>1</v>
      </c>
      <c r="F12" s="41"/>
      <c r="G12" s="34"/>
      <c r="H12" s="91"/>
    </row>
    <row r="13" spans="1:8" s="10" customFormat="1" ht="42" customHeight="1">
      <c r="A13" s="38" t="s">
        <v>27</v>
      </c>
      <c r="B13" s="44" t="s">
        <v>88</v>
      </c>
      <c r="C13" s="39"/>
      <c r="D13" s="40" t="s">
        <v>10</v>
      </c>
      <c r="E13" s="40">
        <f>'【想定内訳】'!C46</f>
        <v>1</v>
      </c>
      <c r="F13" s="41"/>
      <c r="G13" s="34"/>
      <c r="H13" s="91"/>
    </row>
    <row r="14" spans="1:8" s="10" customFormat="1" ht="12" customHeight="1">
      <c r="A14" s="38"/>
      <c r="B14" s="45"/>
      <c r="C14" s="43"/>
      <c r="D14" s="43"/>
      <c r="E14" s="43"/>
      <c r="F14" s="43"/>
      <c r="G14" s="33"/>
      <c r="H14" s="91"/>
    </row>
    <row r="15" spans="1:8" s="10" customFormat="1" ht="42" customHeight="1">
      <c r="A15" s="42" t="s">
        <v>45</v>
      </c>
      <c r="B15" s="44" t="s">
        <v>92</v>
      </c>
      <c r="C15" s="39"/>
      <c r="D15" s="40" t="s">
        <v>22</v>
      </c>
      <c r="E15" s="40">
        <f>'【想定内訳】'!C47</f>
        <v>15</v>
      </c>
      <c r="F15" s="41"/>
      <c r="G15" s="34"/>
      <c r="H15" s="91"/>
    </row>
    <row r="16" spans="1:8" s="10" customFormat="1" ht="36" customHeight="1">
      <c r="A16" s="164" t="s">
        <v>34</v>
      </c>
      <c r="B16" s="165"/>
      <c r="C16" s="165"/>
      <c r="D16" s="165"/>
      <c r="E16" s="165"/>
      <c r="F16" s="29"/>
      <c r="G16" s="46"/>
      <c r="H16" s="90"/>
    </row>
  </sheetData>
  <sheetProtection/>
  <mergeCells count="3">
    <mergeCell ref="A1:G1"/>
    <mergeCell ref="A4:G4"/>
    <mergeCell ref="A16:E16"/>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48"/>
  <sheetViews>
    <sheetView zoomScalePageLayoutView="0" workbookViewId="0" topLeftCell="A1">
      <selection activeCell="I12" sqref="I12"/>
    </sheetView>
  </sheetViews>
  <sheetFormatPr defaultColWidth="9.00390625" defaultRowHeight="13.5"/>
  <cols>
    <col min="1" max="1" width="9.00390625" style="57" customWidth="1"/>
    <col min="2" max="2" width="50.625" style="57" customWidth="1"/>
    <col min="3" max="3" width="7.50390625" style="57" bestFit="1" customWidth="1"/>
    <col min="4" max="4" width="7.50390625" style="57" customWidth="1"/>
    <col min="5" max="5" width="12.625" style="57" customWidth="1"/>
    <col min="6" max="6" width="2.875" style="67" bestFit="1" customWidth="1"/>
    <col min="7" max="16384" width="9.00390625" style="57" customWidth="1"/>
  </cols>
  <sheetData>
    <row r="1" ht="13.5">
      <c r="B1" s="66" t="s">
        <v>56</v>
      </c>
    </row>
    <row r="2" ht="3" customHeight="1"/>
    <row r="3" spans="2:5" ht="12" customHeight="1">
      <c r="B3" s="53" t="s">
        <v>46</v>
      </c>
      <c r="C3" s="54" t="s">
        <v>60</v>
      </c>
      <c r="D3" s="55">
        <v>10</v>
      </c>
      <c r="E3" s="56" t="s">
        <v>57</v>
      </c>
    </row>
    <row r="4" spans="2:5" ht="36" customHeight="1">
      <c r="B4" s="176" t="s">
        <v>73</v>
      </c>
      <c r="C4" s="177"/>
      <c r="D4" s="177"/>
      <c r="E4" s="178"/>
    </row>
    <row r="5" spans="2:5" ht="12" customHeight="1">
      <c r="B5" s="166" t="s">
        <v>59</v>
      </c>
      <c r="C5" s="167"/>
      <c r="D5" s="167"/>
      <c r="E5" s="168"/>
    </row>
    <row r="6" spans="2:5" ht="11.25">
      <c r="B6" s="58" t="s">
        <v>50</v>
      </c>
      <c r="C6" s="49">
        <v>2</v>
      </c>
      <c r="D6" s="59" t="s">
        <v>47</v>
      </c>
      <c r="E6" s="62"/>
    </row>
    <row r="7" spans="2:6" ht="21">
      <c r="B7" s="58" t="s">
        <v>54</v>
      </c>
      <c r="C7" s="49">
        <v>1.98</v>
      </c>
      <c r="D7" s="59" t="s">
        <v>48</v>
      </c>
      <c r="E7" s="63" t="s">
        <v>55</v>
      </c>
      <c r="F7" s="67" t="s">
        <v>44</v>
      </c>
    </row>
    <row r="8" spans="2:5" ht="11.25">
      <c r="B8" s="58" t="s">
        <v>74</v>
      </c>
      <c r="C8" s="49">
        <v>1</v>
      </c>
      <c r="D8" s="59" t="s">
        <v>49</v>
      </c>
      <c r="E8" s="62"/>
    </row>
    <row r="9" spans="2:5" ht="11.25">
      <c r="B9" s="60" t="s">
        <v>51</v>
      </c>
      <c r="C9" s="51">
        <v>1</v>
      </c>
      <c r="D9" s="61" t="s">
        <v>49</v>
      </c>
      <c r="E9" s="64"/>
    </row>
    <row r="10" ht="4.5" customHeight="1"/>
    <row r="11" spans="2:5" ht="11.25">
      <c r="B11" s="53" t="s">
        <v>61</v>
      </c>
      <c r="C11" s="54" t="s">
        <v>60</v>
      </c>
      <c r="D11" s="55">
        <v>3</v>
      </c>
      <c r="E11" s="56" t="s">
        <v>57</v>
      </c>
    </row>
    <row r="12" spans="2:5" ht="33.75" customHeight="1">
      <c r="B12" s="176" t="s">
        <v>75</v>
      </c>
      <c r="C12" s="177"/>
      <c r="D12" s="177"/>
      <c r="E12" s="178"/>
    </row>
    <row r="13" spans="2:5" ht="11.25">
      <c r="B13" s="166" t="s">
        <v>59</v>
      </c>
      <c r="C13" s="167"/>
      <c r="D13" s="167"/>
      <c r="E13" s="168"/>
    </row>
    <row r="14" spans="2:5" ht="11.25">
      <c r="B14" s="58" t="s">
        <v>50</v>
      </c>
      <c r="C14" s="49">
        <v>2</v>
      </c>
      <c r="D14" s="59" t="s">
        <v>47</v>
      </c>
      <c r="E14" s="50"/>
    </row>
    <row r="15" spans="2:6" ht="21">
      <c r="B15" s="58" t="s">
        <v>54</v>
      </c>
      <c r="C15" s="49">
        <v>0.99</v>
      </c>
      <c r="D15" s="59" t="s">
        <v>48</v>
      </c>
      <c r="E15" s="63" t="s">
        <v>55</v>
      </c>
      <c r="F15" s="67" t="s">
        <v>44</v>
      </c>
    </row>
    <row r="16" spans="2:5" ht="11.25">
      <c r="B16" s="58" t="s">
        <v>74</v>
      </c>
      <c r="C16" s="49">
        <v>1</v>
      </c>
      <c r="D16" s="59" t="s">
        <v>49</v>
      </c>
      <c r="E16" s="50"/>
    </row>
    <row r="17" spans="2:5" ht="11.25">
      <c r="B17" s="60" t="s">
        <v>51</v>
      </c>
      <c r="C17" s="51">
        <v>1</v>
      </c>
      <c r="D17" s="61" t="s">
        <v>49</v>
      </c>
      <c r="E17" s="52"/>
    </row>
    <row r="18" ht="4.5" customHeight="1"/>
    <row r="19" spans="2:5" ht="11.25">
      <c r="B19" s="53" t="s">
        <v>58</v>
      </c>
      <c r="C19" s="54" t="s">
        <v>60</v>
      </c>
      <c r="D19" s="55">
        <v>1</v>
      </c>
      <c r="E19" s="56" t="s">
        <v>57</v>
      </c>
    </row>
    <row r="20" spans="2:5" ht="36" customHeight="1">
      <c r="B20" s="176" t="s">
        <v>64</v>
      </c>
      <c r="C20" s="177"/>
      <c r="D20" s="177"/>
      <c r="E20" s="178"/>
    </row>
    <row r="21" spans="2:5" ht="11.25">
      <c r="B21" s="166" t="s">
        <v>59</v>
      </c>
      <c r="C21" s="167"/>
      <c r="D21" s="167"/>
      <c r="E21" s="168"/>
    </row>
    <row r="22" spans="2:5" ht="11.25">
      <c r="B22" s="58" t="s">
        <v>50</v>
      </c>
      <c r="C22" s="49">
        <v>2</v>
      </c>
      <c r="D22" s="59" t="s">
        <v>47</v>
      </c>
      <c r="E22" s="50"/>
    </row>
    <row r="23" spans="2:6" ht="21">
      <c r="B23" s="58" t="s">
        <v>54</v>
      </c>
      <c r="C23" s="49">
        <v>1.98</v>
      </c>
      <c r="D23" s="59" t="s">
        <v>48</v>
      </c>
      <c r="E23" s="63" t="s">
        <v>55</v>
      </c>
      <c r="F23" s="67" t="s">
        <v>44</v>
      </c>
    </row>
    <row r="24" spans="2:5" ht="11.25">
      <c r="B24" s="58" t="s">
        <v>52</v>
      </c>
      <c r="C24" s="49">
        <v>1</v>
      </c>
      <c r="D24" s="59" t="s">
        <v>49</v>
      </c>
      <c r="E24" s="50"/>
    </row>
    <row r="25" spans="2:5" ht="11.25">
      <c r="B25" s="60" t="s">
        <v>51</v>
      </c>
      <c r="C25" s="51">
        <v>1</v>
      </c>
      <c r="D25" s="61" t="s">
        <v>49</v>
      </c>
      <c r="E25" s="52"/>
    </row>
    <row r="26" ht="4.5" customHeight="1"/>
    <row r="27" spans="2:5" ht="11.25">
      <c r="B27" s="53" t="s">
        <v>62</v>
      </c>
      <c r="C27" s="54" t="s">
        <v>60</v>
      </c>
      <c r="D27" s="55">
        <v>1</v>
      </c>
      <c r="E27" s="56" t="s">
        <v>57</v>
      </c>
    </row>
    <row r="28" spans="2:5" ht="36" customHeight="1">
      <c r="B28" s="169" t="s">
        <v>65</v>
      </c>
      <c r="C28" s="170"/>
      <c r="D28" s="170"/>
      <c r="E28" s="171"/>
    </row>
    <row r="29" spans="2:5" ht="11.25">
      <c r="B29" s="83" t="s">
        <v>59</v>
      </c>
      <c r="C29" s="84"/>
      <c r="D29" s="84"/>
      <c r="E29" s="85"/>
    </row>
    <row r="30" spans="2:5" ht="11.25">
      <c r="B30" s="58" t="s">
        <v>50</v>
      </c>
      <c r="C30" s="49">
        <v>2</v>
      </c>
      <c r="D30" s="59" t="s">
        <v>47</v>
      </c>
      <c r="E30" s="50"/>
    </row>
    <row r="31" spans="2:6" ht="21">
      <c r="B31" s="58" t="s">
        <v>54</v>
      </c>
      <c r="C31" s="49">
        <v>1.98</v>
      </c>
      <c r="D31" s="59" t="s">
        <v>48</v>
      </c>
      <c r="E31" s="63" t="s">
        <v>55</v>
      </c>
      <c r="F31" s="67" t="s">
        <v>44</v>
      </c>
    </row>
    <row r="32" spans="2:5" ht="11.25">
      <c r="B32" s="58" t="s">
        <v>53</v>
      </c>
      <c r="C32" s="49">
        <v>1</v>
      </c>
      <c r="D32" s="59" t="s">
        <v>49</v>
      </c>
      <c r="E32" s="50"/>
    </row>
    <row r="33" spans="2:5" ht="11.25">
      <c r="B33" s="60" t="s">
        <v>51</v>
      </c>
      <c r="C33" s="51">
        <v>1</v>
      </c>
      <c r="D33" s="61" t="s">
        <v>49</v>
      </c>
      <c r="E33" s="52"/>
    </row>
    <row r="34" ht="4.5" customHeight="1"/>
    <row r="35" spans="2:5" ht="11.25">
      <c r="B35" s="53" t="s">
        <v>63</v>
      </c>
      <c r="C35" s="54" t="s">
        <v>60</v>
      </c>
      <c r="D35" s="55">
        <v>3</v>
      </c>
      <c r="E35" s="56" t="s">
        <v>57</v>
      </c>
    </row>
    <row r="36" spans="2:5" ht="27" customHeight="1">
      <c r="B36" s="176" t="s">
        <v>66</v>
      </c>
      <c r="C36" s="177"/>
      <c r="D36" s="177"/>
      <c r="E36" s="178"/>
    </row>
    <row r="37" spans="2:5" ht="11.25">
      <c r="B37" s="166" t="s">
        <v>59</v>
      </c>
      <c r="C37" s="167"/>
      <c r="D37" s="167"/>
      <c r="E37" s="168"/>
    </row>
    <row r="38" spans="2:5" ht="11.25">
      <c r="B38" s="58" t="s">
        <v>50</v>
      </c>
      <c r="C38" s="49">
        <v>2</v>
      </c>
      <c r="D38" s="59" t="s">
        <v>47</v>
      </c>
      <c r="E38" s="62"/>
    </row>
    <row r="39" spans="2:6" ht="21">
      <c r="B39" s="60" t="s">
        <v>54</v>
      </c>
      <c r="C39" s="51">
        <v>0.99</v>
      </c>
      <c r="D39" s="61" t="s">
        <v>48</v>
      </c>
      <c r="E39" s="65" t="s">
        <v>55</v>
      </c>
      <c r="F39" s="67" t="s">
        <v>44</v>
      </c>
    </row>
    <row r="40" spans="2:5" ht="4.5" customHeight="1" thickBot="1">
      <c r="B40" s="68"/>
      <c r="C40" s="69"/>
      <c r="D40" s="68"/>
      <c r="E40" s="70"/>
    </row>
    <row r="41" spans="2:5" ht="13.5" customHeight="1">
      <c r="B41" s="173" t="s">
        <v>68</v>
      </c>
      <c r="C41" s="174"/>
      <c r="D41" s="174"/>
      <c r="E41" s="175"/>
    </row>
    <row r="42" spans="2:5" ht="11.25">
      <c r="B42" s="78" t="s">
        <v>8</v>
      </c>
      <c r="C42" s="79">
        <f>SUM(PRODUCT(D3,C6),PRODUCT(D11,C14),PRODUCT(D19,C22),PRODUCT(D27,C30),PRODUCT(D35,C38))</f>
        <v>36</v>
      </c>
      <c r="D42" s="80" t="s">
        <v>9</v>
      </c>
      <c r="E42" s="81"/>
    </row>
    <row r="43" spans="2:5" ht="11.25">
      <c r="B43" s="71" t="s">
        <v>69</v>
      </c>
      <c r="C43" s="79">
        <f>(SUM(PRODUCT(D3,C7),PRODUCT(D11,C15),PRODUCT(D19,C23),PRODUCT(D27,C31),PRODUCT(D35,C39)))/0.99</f>
        <v>30</v>
      </c>
      <c r="D43" s="59" t="s">
        <v>9</v>
      </c>
      <c r="E43" s="72"/>
    </row>
    <row r="44" spans="2:5" ht="11.25">
      <c r="B44" s="71" t="s">
        <v>76</v>
      </c>
      <c r="C44" s="79">
        <f>SUM(PRODUCT(D3,C8),PRODUCT(D11,C16))</f>
        <v>13</v>
      </c>
      <c r="D44" s="59" t="s">
        <v>10</v>
      </c>
      <c r="E44" s="72"/>
    </row>
    <row r="45" spans="2:5" ht="11.25">
      <c r="B45" s="71" t="s">
        <v>71</v>
      </c>
      <c r="C45" s="79">
        <f>PRODUCT(D19,C24)</f>
        <v>1</v>
      </c>
      <c r="D45" s="76" t="s">
        <v>10</v>
      </c>
      <c r="E45" s="77"/>
    </row>
    <row r="46" spans="2:5" ht="11.25">
      <c r="B46" s="71" t="s">
        <v>72</v>
      </c>
      <c r="C46" s="79">
        <f>PRODUCT(D27,C32)</f>
        <v>1</v>
      </c>
      <c r="D46" s="76" t="s">
        <v>10</v>
      </c>
      <c r="E46" s="77"/>
    </row>
    <row r="47" spans="2:5" ht="12" thickBot="1">
      <c r="B47" s="73" t="s">
        <v>70</v>
      </c>
      <c r="C47" s="82">
        <f>SUM(PRODUCT(D3,C9),PRODUCT(D11,C17),PRODUCT(D19,C25),PRODUCT(D27,C33))</f>
        <v>15</v>
      </c>
      <c r="D47" s="74" t="s">
        <v>22</v>
      </c>
      <c r="E47" s="75"/>
    </row>
    <row r="48" spans="2:5" ht="27" customHeight="1">
      <c r="B48" s="172" t="s">
        <v>67</v>
      </c>
      <c r="C48" s="172"/>
      <c r="D48" s="172"/>
      <c r="E48" s="172"/>
    </row>
  </sheetData>
  <sheetProtection/>
  <mergeCells count="11">
    <mergeCell ref="B4:E4"/>
    <mergeCell ref="B5:E5"/>
    <mergeCell ref="B12:E12"/>
    <mergeCell ref="B13:E13"/>
    <mergeCell ref="B36:E36"/>
    <mergeCell ref="B37:E37"/>
    <mergeCell ref="B28:E28"/>
    <mergeCell ref="B48:E48"/>
    <mergeCell ref="B41:E41"/>
    <mergeCell ref="B20:E20"/>
    <mergeCell ref="B21:E21"/>
  </mergeCells>
  <printOptions/>
  <pageMargins left="0.984251968503937" right="0.7874015748031497"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逗子市役所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zushi</dc:creator>
  <cp:keywords/>
  <dc:description/>
  <cp:lastModifiedBy>よしだ</cp:lastModifiedBy>
  <cp:lastPrinted>2024-04-16T04:13:39Z</cp:lastPrinted>
  <dcterms:created xsi:type="dcterms:W3CDTF">2003-03-31T05:01:33Z</dcterms:created>
  <dcterms:modified xsi:type="dcterms:W3CDTF">2024-04-16T04:14:28Z</dcterms:modified>
  <cp:category/>
  <cp:version/>
  <cp:contentType/>
  <cp:contentStatus/>
</cp:coreProperties>
</file>